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总表" sheetId="1" r:id="rId1"/>
    <sheet name="Sheet1" sheetId="2" r:id="rId2"/>
  </sheets>
  <definedNames>
    <definedName name="_xlnm.Print_Titles" localSheetId="0">'总表'!$3:$8</definedName>
  </definedNames>
  <calcPr fullCalcOnLoad="1"/>
</workbook>
</file>

<file path=xl/comments1.xml><?xml version="1.0" encoding="utf-8"?>
<comments xmlns="http://schemas.openxmlformats.org/spreadsheetml/2006/main">
  <authors>
    <author>谢建儒</author>
  </authors>
  <commentList>
    <comment ref="C9" authorId="0">
      <text>
        <r>
          <rPr>
            <b/>
            <sz val="9"/>
            <rFont val="宋体"/>
            <family val="0"/>
          </rPr>
          <t>谢建儒:</t>
        </r>
        <r>
          <rPr>
            <sz val="9"/>
            <rFont val="宋体"/>
            <family val="0"/>
          </rPr>
          <t xml:space="preserve">
油茶低产低效林改造补助 （桂林财发〔2021〕16 号）、中央财政造林补助（桂林财发〔2021〕16 号）</t>
        </r>
      </text>
    </comment>
    <comment ref="D9" authorId="0">
      <text>
        <r>
          <rPr>
            <b/>
            <sz val="9"/>
            <rFont val="宋体"/>
            <family val="0"/>
          </rPr>
          <t>谢建儒:</t>
        </r>
        <r>
          <rPr>
            <sz val="9"/>
            <rFont val="宋体"/>
            <family val="0"/>
          </rPr>
          <t xml:space="preserve">
林业经营性产业发展项目（木本油料等特色经济林产业发展补助）  （桂林财发〔2021〕14 号）、植被恢复费返还      （桂林财发〔2021〕14 号）</t>
        </r>
      </text>
    </comment>
  </commentList>
</comments>
</file>

<file path=xl/sharedStrings.xml><?xml version="1.0" encoding="utf-8"?>
<sst xmlns="http://schemas.openxmlformats.org/spreadsheetml/2006/main" count="163" uniqueCount="157">
  <si>
    <t>附件：</t>
  </si>
  <si>
    <t>2021年第一季度全区油茶“双千”计划实施情况表</t>
  </si>
  <si>
    <t>填报单位：自治区油茶产业发展办公室(盖章)                    截止时间：2021年3月10日                        单位：万元、万亩、次、个、人、%</t>
  </si>
  <si>
    <t>单位　</t>
  </si>
  <si>
    <t>补助资金安排情况</t>
  </si>
  <si>
    <t>造林、低改情况</t>
  </si>
  <si>
    <t>开展
种苗
执法
活动</t>
  </si>
  <si>
    <t>“双高”创建
情况</t>
  </si>
  <si>
    <t>油茶专业合作社成立情况</t>
  </si>
  <si>
    <t>开展油茶培训人次</t>
  </si>
  <si>
    <t>培养有资质的技术人员数量</t>
  </si>
  <si>
    <t xml:space="preserve">备  注
</t>
  </si>
  <si>
    <t>合计</t>
  </si>
  <si>
    <t>中央</t>
  </si>
  <si>
    <t>自治区</t>
  </si>
  <si>
    <t>市</t>
  </si>
  <si>
    <t>县</t>
  </si>
  <si>
    <t>新造
(含油茶更新造林)</t>
  </si>
  <si>
    <t>低改
（包括抚育改造、嫁接改造和截干更新）</t>
  </si>
  <si>
    <t>“双高”
示范园</t>
  </si>
  <si>
    <t>“双高”
示范点</t>
  </si>
  <si>
    <t>累计
成立
合作社</t>
  </si>
  <si>
    <t>年度新增合作社</t>
  </si>
  <si>
    <t>计划
面积</t>
  </si>
  <si>
    <t>完成
面积</t>
  </si>
  <si>
    <t>完成率</t>
  </si>
  <si>
    <t>个数</t>
  </si>
  <si>
    <t>面积</t>
  </si>
  <si>
    <t>南宁市</t>
  </si>
  <si>
    <t>横县</t>
  </si>
  <si>
    <t>宾阳县</t>
  </si>
  <si>
    <t>上林县*</t>
  </si>
  <si>
    <t>马山县**</t>
  </si>
  <si>
    <t>隆安县*</t>
  </si>
  <si>
    <t>青秀区</t>
  </si>
  <si>
    <t>兴宁区</t>
  </si>
  <si>
    <t>江南区</t>
  </si>
  <si>
    <t>西乡塘区</t>
  </si>
  <si>
    <t>良庆区</t>
  </si>
  <si>
    <t>邕宁区*</t>
  </si>
  <si>
    <t>武鸣区</t>
  </si>
  <si>
    <t>柳州市</t>
  </si>
  <si>
    <t>三江县**</t>
  </si>
  <si>
    <t>融水县**</t>
  </si>
  <si>
    <t>融安县*</t>
  </si>
  <si>
    <t>鹿寨县</t>
  </si>
  <si>
    <t>柳江区</t>
  </si>
  <si>
    <t>鱼峰区</t>
  </si>
  <si>
    <t>柳北区</t>
  </si>
  <si>
    <t>桂林市</t>
  </si>
  <si>
    <t>临桂区</t>
  </si>
  <si>
    <t>阳朔县</t>
  </si>
  <si>
    <t>灵川县</t>
  </si>
  <si>
    <t>兴安县</t>
  </si>
  <si>
    <t>全州县</t>
  </si>
  <si>
    <t>灌阳县*</t>
  </si>
  <si>
    <t>恭城县</t>
  </si>
  <si>
    <t>平乐县</t>
  </si>
  <si>
    <t>荔浦市</t>
  </si>
  <si>
    <t>永福县</t>
  </si>
  <si>
    <t>龙胜县*</t>
  </si>
  <si>
    <t>资源县*</t>
  </si>
  <si>
    <t>梧州市</t>
  </si>
  <si>
    <t>苍梧县*</t>
  </si>
  <si>
    <t>岑溪市</t>
  </si>
  <si>
    <t>藤县*</t>
  </si>
  <si>
    <t>蒙山县*</t>
  </si>
  <si>
    <t>万秀区</t>
  </si>
  <si>
    <t>长洲区</t>
  </si>
  <si>
    <t>龙圩区*</t>
  </si>
  <si>
    <t>北海市</t>
  </si>
  <si>
    <t>合浦县</t>
  </si>
  <si>
    <t>铁山港</t>
  </si>
  <si>
    <t>防城港市</t>
  </si>
  <si>
    <t>上思县*</t>
  </si>
  <si>
    <t>东兴市</t>
  </si>
  <si>
    <t>防城区</t>
  </si>
  <si>
    <t>钦州市</t>
  </si>
  <si>
    <t>灵山县</t>
  </si>
  <si>
    <t>浦北县</t>
  </si>
  <si>
    <t>钦南区</t>
  </si>
  <si>
    <t>钦北区</t>
  </si>
  <si>
    <t>贵港市</t>
  </si>
  <si>
    <t>桂平市*</t>
  </si>
  <si>
    <t>平南县</t>
  </si>
  <si>
    <t>港北区</t>
  </si>
  <si>
    <t>港南区</t>
  </si>
  <si>
    <t>覃塘区</t>
  </si>
  <si>
    <t>玉林市</t>
  </si>
  <si>
    <t>玉州区</t>
  </si>
  <si>
    <t>福绵区</t>
  </si>
  <si>
    <t>北流市</t>
  </si>
  <si>
    <t>容  县</t>
  </si>
  <si>
    <t>博白县*</t>
  </si>
  <si>
    <t>陆川县*</t>
  </si>
  <si>
    <t>兴业县*</t>
  </si>
  <si>
    <t>百色市</t>
  </si>
  <si>
    <t>右江区*</t>
  </si>
  <si>
    <t>田阳县*</t>
  </si>
  <si>
    <t>田东县*</t>
  </si>
  <si>
    <t>平果县*</t>
  </si>
  <si>
    <t>德保县**</t>
  </si>
  <si>
    <t>靖西市**</t>
  </si>
  <si>
    <t>那坡县**</t>
  </si>
  <si>
    <t>凌云县**</t>
  </si>
  <si>
    <t>乐业县**</t>
  </si>
  <si>
    <t>田林县**</t>
  </si>
  <si>
    <t>隆林县**</t>
  </si>
  <si>
    <t>西林县*</t>
  </si>
  <si>
    <t>贺州市</t>
  </si>
  <si>
    <t xml:space="preserve"> 八步区*</t>
  </si>
  <si>
    <t>平桂区*</t>
  </si>
  <si>
    <t>昭平县**</t>
  </si>
  <si>
    <t>钟山县*</t>
  </si>
  <si>
    <t>富川县*</t>
  </si>
  <si>
    <t>河池市</t>
  </si>
  <si>
    <t>金城江区*</t>
  </si>
  <si>
    <t>宜州区</t>
  </si>
  <si>
    <t>罗城县**</t>
  </si>
  <si>
    <t>环江县**</t>
  </si>
  <si>
    <t>南丹县*</t>
  </si>
  <si>
    <t>天峨县*</t>
  </si>
  <si>
    <t>东兰县**</t>
  </si>
  <si>
    <t>巴马县**</t>
  </si>
  <si>
    <t>凤山县**</t>
  </si>
  <si>
    <t>都安县**</t>
  </si>
  <si>
    <t>大化县**</t>
  </si>
  <si>
    <t>来宾市</t>
  </si>
  <si>
    <t>金秀县*</t>
  </si>
  <si>
    <t>象州县</t>
  </si>
  <si>
    <t>武宣县*</t>
  </si>
  <si>
    <t>兴宾区</t>
  </si>
  <si>
    <t>合山市*</t>
  </si>
  <si>
    <t>忻城县**</t>
  </si>
  <si>
    <t>崇左市</t>
  </si>
  <si>
    <t>扶绥县</t>
  </si>
  <si>
    <t>大新县**</t>
  </si>
  <si>
    <t>天等县*</t>
  </si>
  <si>
    <t>宁明县*</t>
  </si>
  <si>
    <t>龙州县*</t>
  </si>
  <si>
    <t>凭祥市</t>
  </si>
  <si>
    <t>江州区</t>
  </si>
  <si>
    <t>区直林场</t>
  </si>
  <si>
    <t>南宁树木园</t>
  </si>
  <si>
    <t>高峰林场</t>
  </si>
  <si>
    <t>七坡林
场</t>
  </si>
  <si>
    <t>博白林场</t>
  </si>
  <si>
    <t>六万林场</t>
  </si>
  <si>
    <t>黄冕林场</t>
  </si>
  <si>
    <t>钦廉林场</t>
  </si>
  <si>
    <t>雅长林场</t>
  </si>
  <si>
    <t xml:space="preserve">大桂山林场
</t>
  </si>
  <si>
    <t xml:space="preserve">三门江林场
</t>
  </si>
  <si>
    <t>东门林场</t>
  </si>
  <si>
    <t xml:space="preserve">派阳山林场
</t>
  </si>
  <si>
    <t>维都林场</t>
  </si>
  <si>
    <t>广西国控公司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</si>
</sst>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0_ "/>
    <numFmt numFmtId="179" formatCode="0.00_ "/>
    <numFmt numFmtId="180" formatCode="0.0_ "/>
    <numFmt numFmtId="181" formatCode="0.000_ "/>
    <numFmt numFmtId="182" formatCode="0.0%"/>
    <numFmt numFmtId="183" formatCode="0.0000_ "/>
    <numFmt numFmtId="184" formatCode="0_);[Red]\(0\)"/>
  </numFmts>
  <fonts count="58">
    <font>
      <sz val="11"/>
      <color theme="1"/>
      <name val="Tahoma"/>
      <family val="2"/>
    </font>
    <font>
      <sz val="11"/>
      <name val="宋体"/>
      <family val="0"/>
    </font>
    <font>
      <b/>
      <sz val="11"/>
      <name val="宋体"/>
      <family val="0"/>
    </font>
    <font>
      <i/>
      <sz val="11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b/>
      <sz val="11"/>
      <name val="楷体_GB2312"/>
      <family val="3"/>
    </font>
    <font>
      <b/>
      <sz val="12"/>
      <name val="楷体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i/>
      <sz val="12"/>
      <name val="仿宋_GB2312"/>
      <family val="3"/>
    </font>
    <font>
      <sz val="12"/>
      <name val="宋体"/>
      <family val="0"/>
    </font>
    <font>
      <b/>
      <sz val="12"/>
      <name val="宋体"/>
      <family val="0"/>
    </font>
    <font>
      <sz val="14"/>
      <name val="楷体_GB2312"/>
      <family val="3"/>
    </font>
    <font>
      <sz val="14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Tahoma"/>
      <family val="2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0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2" fontId="37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37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0" fillId="0" borderId="0">
      <alignment vertical="center"/>
      <protection/>
    </xf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18" fillId="0" borderId="0">
      <alignment vertical="center"/>
      <protection/>
    </xf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18" fillId="0" borderId="0">
      <alignment vertical="center"/>
      <protection/>
    </xf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15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5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1" fillId="0" borderId="0">
      <alignment/>
      <protection/>
    </xf>
  </cellStyleXfs>
  <cellXfs count="9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center" vertical="center"/>
    </xf>
    <xf numFmtId="178" fontId="8" fillId="0" borderId="9" xfId="0" applyNumberFormat="1" applyFont="1" applyFill="1" applyBorder="1" applyAlignment="1">
      <alignment horizontal="center" vertical="center" wrapText="1"/>
    </xf>
    <xf numFmtId="179" fontId="8" fillId="0" borderId="9" xfId="0" applyNumberFormat="1" applyFont="1" applyFill="1" applyBorder="1" applyAlignment="1">
      <alignment horizontal="center" vertical="center" wrapText="1"/>
    </xf>
    <xf numFmtId="178" fontId="8" fillId="0" borderId="9" xfId="84" applyNumberFormat="1" applyFont="1" applyFill="1" applyBorder="1" applyAlignment="1">
      <alignment horizontal="center" vertical="center" wrapText="1"/>
      <protection/>
    </xf>
    <xf numFmtId="180" fontId="8" fillId="0" borderId="9" xfId="84" applyNumberFormat="1" applyFont="1" applyFill="1" applyBorder="1" applyAlignment="1">
      <alignment horizontal="center" vertical="center" wrapText="1"/>
      <protection/>
    </xf>
    <xf numFmtId="179" fontId="8" fillId="0" borderId="9" xfId="84" applyNumberFormat="1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/>
    </xf>
    <xf numFmtId="178" fontId="9" fillId="0" borderId="9" xfId="84" applyNumberFormat="1" applyFont="1" applyFill="1" applyBorder="1" applyAlignment="1">
      <alignment horizontal="center" vertical="center" wrapText="1"/>
      <protection/>
    </xf>
    <xf numFmtId="179" fontId="9" fillId="0" borderId="9" xfId="84" applyNumberFormat="1" applyFont="1" applyFill="1" applyBorder="1" applyAlignment="1">
      <alignment horizontal="center" vertical="center" wrapText="1"/>
      <protection/>
    </xf>
    <xf numFmtId="177" fontId="9" fillId="0" borderId="9" xfId="0" applyNumberFormat="1" applyFont="1" applyFill="1" applyBorder="1" applyAlignment="1">
      <alignment horizontal="center" vertical="center"/>
    </xf>
    <xf numFmtId="179" fontId="9" fillId="0" borderId="9" xfId="0" applyNumberFormat="1" applyFont="1" applyFill="1" applyBorder="1" applyAlignment="1">
      <alignment horizontal="center" vertical="center" wrapText="1"/>
    </xf>
    <xf numFmtId="181" fontId="9" fillId="0" borderId="9" xfId="84" applyNumberFormat="1" applyFont="1" applyFill="1" applyBorder="1" applyAlignment="1">
      <alignment horizontal="center" vertical="center" wrapText="1"/>
      <protection/>
    </xf>
    <xf numFmtId="180" fontId="9" fillId="0" borderId="9" xfId="84" applyNumberFormat="1" applyFont="1" applyFill="1" applyBorder="1" applyAlignment="1">
      <alignment horizontal="center" vertical="center" wrapText="1"/>
      <protection/>
    </xf>
    <xf numFmtId="177" fontId="8" fillId="0" borderId="9" xfId="0" applyNumberFormat="1" applyFont="1" applyFill="1" applyBorder="1" applyAlignment="1">
      <alignment horizontal="center" vertical="center" wrapText="1"/>
    </xf>
    <xf numFmtId="180" fontId="8" fillId="0" borderId="9" xfId="0" applyNumberFormat="1" applyFont="1" applyFill="1" applyBorder="1" applyAlignment="1">
      <alignment horizontal="center" vertical="center" wrapText="1"/>
    </xf>
    <xf numFmtId="177" fontId="9" fillId="0" borderId="9" xfId="0" applyNumberFormat="1" applyFont="1" applyFill="1" applyBorder="1" applyAlignment="1">
      <alignment horizontal="center" vertical="center" wrapText="1"/>
    </xf>
    <xf numFmtId="178" fontId="9" fillId="0" borderId="9" xfId="64" applyNumberFormat="1" applyFont="1" applyFill="1" applyBorder="1" applyAlignment="1">
      <alignment horizontal="center" vertical="center" wrapText="1"/>
      <protection/>
    </xf>
    <xf numFmtId="177" fontId="9" fillId="0" borderId="9" xfId="64" applyNumberFormat="1" applyFont="1" applyFill="1" applyBorder="1" applyAlignment="1">
      <alignment horizontal="center" vertical="center" wrapText="1"/>
      <protection/>
    </xf>
    <xf numFmtId="179" fontId="9" fillId="0" borderId="9" xfId="64" applyNumberFormat="1" applyFont="1" applyFill="1" applyBorder="1" applyAlignment="1">
      <alignment horizontal="center" vertical="center" wrapText="1"/>
      <protection/>
    </xf>
    <xf numFmtId="177" fontId="9" fillId="0" borderId="9" xfId="84" applyNumberFormat="1" applyFont="1" applyFill="1" applyBorder="1" applyAlignment="1">
      <alignment horizontal="center" vertical="center" wrapText="1"/>
      <protection/>
    </xf>
    <xf numFmtId="177" fontId="9" fillId="0" borderId="9" xfId="68" applyNumberFormat="1" applyFont="1" applyFill="1" applyBorder="1" applyAlignment="1">
      <alignment horizontal="center" vertical="center" wrapText="1"/>
      <protection/>
    </xf>
    <xf numFmtId="178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78" fontId="9" fillId="0" borderId="9" xfId="68" applyNumberFormat="1" applyFont="1" applyFill="1" applyBorder="1" applyAlignment="1">
      <alignment horizontal="center" vertical="center" wrapText="1"/>
      <protection/>
    </xf>
    <xf numFmtId="176" fontId="9" fillId="0" borderId="9" xfId="68" applyNumberFormat="1" applyFont="1" applyFill="1" applyBorder="1" applyAlignment="1">
      <alignment horizontal="center" vertical="center" wrapText="1"/>
      <protection/>
    </xf>
    <xf numFmtId="179" fontId="9" fillId="0" borderId="9" xfId="68" applyNumberFormat="1" applyFont="1" applyFill="1" applyBorder="1" applyAlignment="1">
      <alignment horizontal="center" vertical="center" wrapText="1"/>
      <protection/>
    </xf>
    <xf numFmtId="176" fontId="9" fillId="0" borderId="9" xfId="84" applyNumberFormat="1" applyFont="1" applyFill="1" applyBorder="1" applyAlignment="1">
      <alignment horizontal="center" vertical="center" wrapText="1"/>
      <protection/>
    </xf>
    <xf numFmtId="176" fontId="9" fillId="0" borderId="9" xfId="0" applyNumberFormat="1" applyFont="1" applyFill="1" applyBorder="1" applyAlignment="1">
      <alignment horizontal="center" vertical="center" wrapText="1"/>
    </xf>
    <xf numFmtId="178" fontId="8" fillId="0" borderId="9" xfId="0" applyNumberFormat="1" applyFont="1" applyFill="1" applyBorder="1" applyAlignment="1">
      <alignment horizontal="center" vertical="center"/>
    </xf>
    <xf numFmtId="178" fontId="9" fillId="0" borderId="9" xfId="0" applyNumberFormat="1" applyFont="1" applyFill="1" applyBorder="1" applyAlignment="1">
      <alignment horizontal="center" vertical="center"/>
    </xf>
    <xf numFmtId="181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9" xfId="84" applyNumberFormat="1" applyFont="1" applyFill="1" applyBorder="1" applyAlignment="1">
      <alignment horizontal="center" vertical="center" wrapText="1"/>
      <protection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182" fontId="8" fillId="0" borderId="9" xfId="0" applyNumberFormat="1" applyFont="1" applyFill="1" applyBorder="1" applyAlignment="1">
      <alignment horizontal="center" vertical="center" wrapText="1"/>
    </xf>
    <xf numFmtId="0" fontId="8" fillId="0" borderId="9" xfId="84" applyNumberFormat="1" applyFont="1" applyFill="1" applyBorder="1" applyAlignment="1">
      <alignment horizontal="center" vertical="center" wrapText="1"/>
      <protection/>
    </xf>
    <xf numFmtId="182" fontId="9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179" fontId="9" fillId="0" borderId="9" xfId="0" applyNumberFormat="1" applyFont="1" applyFill="1" applyBorder="1" applyAlignment="1">
      <alignment horizontal="center" vertical="center"/>
    </xf>
    <xf numFmtId="180" fontId="9" fillId="0" borderId="9" xfId="0" applyNumberFormat="1" applyFont="1" applyFill="1" applyBorder="1" applyAlignment="1">
      <alignment horizontal="center" vertical="center" wrapText="1"/>
    </xf>
    <xf numFmtId="179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 wrapText="1"/>
    </xf>
    <xf numFmtId="178" fontId="9" fillId="0" borderId="9" xfId="84" applyNumberFormat="1" applyFont="1" applyFill="1" applyBorder="1" applyAlignment="1">
      <alignment horizontal="left" vertical="center" wrapText="1"/>
      <protection/>
    </xf>
    <xf numFmtId="0" fontId="11" fillId="0" borderId="9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vertical="center"/>
    </xf>
    <xf numFmtId="179" fontId="8" fillId="0" borderId="9" xfId="0" applyNumberFormat="1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/>
    </xf>
    <xf numFmtId="177" fontId="8" fillId="0" borderId="9" xfId="99" applyNumberFormat="1" applyFont="1" applyFill="1" applyBorder="1" applyAlignment="1" applyProtection="1">
      <alignment horizontal="center" vertical="center" wrapText="1"/>
      <protection/>
    </xf>
    <xf numFmtId="177" fontId="9" fillId="0" borderId="9" xfId="99" applyNumberFormat="1" applyFont="1" applyFill="1" applyBorder="1" applyAlignment="1" applyProtection="1">
      <alignment horizontal="center" vertical="center" wrapText="1"/>
      <protection/>
    </xf>
    <xf numFmtId="178" fontId="9" fillId="0" borderId="9" xfId="99" applyNumberFormat="1" applyFont="1" applyFill="1" applyBorder="1" applyAlignment="1" applyProtection="1">
      <alignment horizontal="center" vertical="center" wrapText="1"/>
      <protection locked="0"/>
    </xf>
    <xf numFmtId="178" fontId="8" fillId="0" borderId="9" xfId="84" applyNumberFormat="1" applyFont="1" applyFill="1" applyBorder="1" applyAlignment="1" applyProtection="1">
      <alignment horizontal="center" vertical="center" wrapText="1"/>
      <protection locked="0"/>
    </xf>
    <xf numFmtId="176" fontId="8" fillId="0" borderId="9" xfId="84" applyNumberFormat="1" applyFont="1" applyFill="1" applyBorder="1" applyAlignment="1">
      <alignment horizontal="center" vertical="center" wrapText="1"/>
      <protection/>
    </xf>
    <xf numFmtId="178" fontId="9" fillId="0" borderId="9" xfId="0" applyNumberFormat="1" applyFont="1" applyFill="1" applyBorder="1" applyAlignment="1" applyProtection="1">
      <alignment horizontal="center" vertical="center"/>
      <protection locked="0"/>
    </xf>
    <xf numFmtId="181" fontId="8" fillId="0" borderId="9" xfId="0" applyNumberFormat="1" applyFont="1" applyFill="1" applyBorder="1" applyAlignment="1">
      <alignment horizontal="center" vertical="center" wrapText="1"/>
    </xf>
    <xf numFmtId="183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/>
    </xf>
    <xf numFmtId="183" fontId="9" fillId="0" borderId="9" xfId="0" applyNumberFormat="1" applyFont="1" applyFill="1" applyBorder="1" applyAlignment="1">
      <alignment horizontal="center" vertical="center"/>
    </xf>
    <xf numFmtId="182" fontId="8" fillId="0" borderId="9" xfId="84" applyNumberFormat="1" applyFont="1" applyFill="1" applyBorder="1" applyAlignment="1">
      <alignment horizontal="center" vertical="center" wrapText="1"/>
      <protection/>
    </xf>
    <xf numFmtId="182" fontId="9" fillId="0" borderId="9" xfId="84" applyNumberFormat="1" applyFont="1" applyFill="1" applyBorder="1" applyAlignment="1">
      <alignment horizontal="center" vertical="center" wrapText="1"/>
      <protection/>
    </xf>
    <xf numFmtId="180" fontId="9" fillId="0" borderId="9" xfId="94" applyNumberFormat="1" applyFont="1" applyFill="1" applyBorder="1" applyAlignment="1">
      <alignment horizontal="center" vertical="center" wrapText="1"/>
      <protection/>
    </xf>
    <xf numFmtId="184" fontId="9" fillId="0" borderId="9" xfId="0" applyNumberFormat="1" applyFont="1" applyFill="1" applyBorder="1" applyAlignment="1" applyProtection="1">
      <alignment horizontal="center" vertical="center" wrapText="1"/>
      <protection/>
    </xf>
    <xf numFmtId="184" fontId="9" fillId="0" borderId="9" xfId="0" applyNumberFormat="1" applyFont="1" applyFill="1" applyBorder="1" applyAlignment="1">
      <alignment horizontal="center" vertical="center" wrapText="1"/>
    </xf>
    <xf numFmtId="179" fontId="9" fillId="0" borderId="9" xfId="0" applyNumberFormat="1" applyFont="1" applyFill="1" applyBorder="1" applyAlignment="1" applyProtection="1">
      <alignment horizontal="center" vertical="center" wrapText="1"/>
      <protection/>
    </xf>
    <xf numFmtId="176" fontId="9" fillId="0" borderId="9" xfId="94" applyNumberFormat="1" applyFont="1" applyFill="1" applyBorder="1" applyAlignment="1">
      <alignment horizontal="center" vertical="center"/>
      <protection/>
    </xf>
    <xf numFmtId="184" fontId="9" fillId="0" borderId="9" xfId="84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center" vertical="center"/>
    </xf>
    <xf numFmtId="178" fontId="11" fillId="0" borderId="9" xfId="0" applyNumberFormat="1" applyFont="1" applyFill="1" applyBorder="1" applyAlignment="1">
      <alignment horizontal="center" vertical="center"/>
    </xf>
    <xf numFmtId="178" fontId="12" fillId="0" borderId="9" xfId="0" applyNumberFormat="1" applyFont="1" applyFill="1" applyBorder="1" applyAlignment="1">
      <alignment horizontal="center" vertical="center"/>
    </xf>
    <xf numFmtId="178" fontId="11" fillId="0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</cellXfs>
  <cellStyles count="8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常规 31" xfId="42"/>
    <cellStyle name="常规 26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16" xfId="50"/>
    <cellStyle name="常规 21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e鯪9Y_x000B_" xfId="71"/>
    <cellStyle name="常规 11" xfId="72"/>
    <cellStyle name="常规 13" xfId="73"/>
    <cellStyle name="e鯪9Y_x000B_" xfId="74"/>
    <cellStyle name="常规 14" xfId="75"/>
    <cellStyle name="常规 15" xfId="76"/>
    <cellStyle name="常规 20" xfId="77"/>
    <cellStyle name="常规 22" xfId="78"/>
    <cellStyle name="常规 17" xfId="79"/>
    <cellStyle name="常规 18" xfId="80"/>
    <cellStyle name="常规 23" xfId="81"/>
    <cellStyle name="常规 19" xfId="82"/>
    <cellStyle name="常规 24" xfId="83"/>
    <cellStyle name="常规 2" xfId="84"/>
    <cellStyle name="常规 25" xfId="85"/>
    <cellStyle name="常规 30" xfId="86"/>
    <cellStyle name="常规 27" xfId="87"/>
    <cellStyle name="常规 32" xfId="88"/>
    <cellStyle name="常规 28" xfId="89"/>
    <cellStyle name="常规 33" xfId="90"/>
    <cellStyle name="常规 29" xfId="91"/>
    <cellStyle name="常规 3" xfId="92"/>
    <cellStyle name="常规 4" xfId="93"/>
    <cellStyle name="常规 4 2" xfId="94"/>
    <cellStyle name="常规 5" xfId="95"/>
    <cellStyle name="常规 7" xfId="96"/>
    <cellStyle name="常规 8" xfId="97"/>
    <cellStyle name="常规 9" xfId="98"/>
    <cellStyle name="常规_直99_2005年一般性转移支付基础测算数据" xfId="99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3"/>
  <sheetViews>
    <sheetView showGridLines="0" tabSelected="1" workbookViewId="0" topLeftCell="A1">
      <pane ySplit="9" topLeftCell="A121" activePane="bottomLeft" state="frozen"/>
      <selection pane="bottomLeft" activeCell="B5" sqref="B5:F6"/>
    </sheetView>
  </sheetViews>
  <sheetFormatPr defaultColWidth="9.00390625" defaultRowHeight="14.25"/>
  <cols>
    <col min="1" max="1" width="12.625" style="4" customWidth="1"/>
    <col min="2" max="4" width="7.125" style="4" customWidth="1"/>
    <col min="5" max="5" width="5.375" style="4" customWidth="1"/>
    <col min="6" max="6" width="5.875" style="4" customWidth="1"/>
    <col min="7" max="7" width="7.125" style="5" customWidth="1"/>
    <col min="8" max="12" width="7.125" style="4" customWidth="1"/>
    <col min="13" max="14" width="5.125" style="4" customWidth="1"/>
    <col min="15" max="15" width="6.625" style="4" customWidth="1"/>
    <col min="16" max="16" width="5.125" style="4" customWidth="1"/>
    <col min="17" max="17" width="6.625" style="4" customWidth="1"/>
    <col min="18" max="19" width="5.125" style="4" customWidth="1"/>
    <col min="20" max="20" width="6.625" style="4" customWidth="1"/>
    <col min="21" max="21" width="5.125" style="4" customWidth="1"/>
    <col min="22" max="22" width="14.625" style="2" customWidth="1"/>
    <col min="23" max="16384" width="9.00390625" style="2" customWidth="1"/>
  </cols>
  <sheetData>
    <row r="1" spans="1:22" ht="1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13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24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39" customHeight="1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0.5" customHeight="1">
      <c r="A5" s="10" t="s">
        <v>3</v>
      </c>
      <c r="B5" s="11" t="s">
        <v>4</v>
      </c>
      <c r="C5" s="11"/>
      <c r="D5" s="11"/>
      <c r="E5" s="11"/>
      <c r="F5" s="11"/>
      <c r="G5" s="12" t="s">
        <v>5</v>
      </c>
      <c r="H5" s="12"/>
      <c r="I5" s="12"/>
      <c r="J5" s="12"/>
      <c r="K5" s="12"/>
      <c r="L5" s="12"/>
      <c r="M5" s="11" t="s">
        <v>6</v>
      </c>
      <c r="N5" s="11" t="s">
        <v>7</v>
      </c>
      <c r="O5" s="11"/>
      <c r="P5" s="11"/>
      <c r="Q5" s="11"/>
      <c r="R5" s="11" t="s">
        <v>8</v>
      </c>
      <c r="S5" s="11"/>
      <c r="T5" s="11" t="s">
        <v>9</v>
      </c>
      <c r="U5" s="11" t="s">
        <v>10</v>
      </c>
      <c r="V5" s="11" t="s">
        <v>11</v>
      </c>
    </row>
    <row r="6" spans="1:22" ht="18.75" customHeight="1">
      <c r="A6" s="10"/>
      <c r="B6" s="11"/>
      <c r="C6" s="11"/>
      <c r="D6" s="11"/>
      <c r="E6" s="11"/>
      <c r="F6" s="11"/>
      <c r="G6" s="12"/>
      <c r="H6" s="12"/>
      <c r="I6" s="12"/>
      <c r="J6" s="12"/>
      <c r="K6" s="12"/>
      <c r="L6" s="12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51" customHeight="1">
      <c r="A7" s="10"/>
      <c r="B7" s="11" t="s">
        <v>12</v>
      </c>
      <c r="C7" s="13" t="s">
        <v>13</v>
      </c>
      <c r="D7" s="10" t="s">
        <v>14</v>
      </c>
      <c r="E7" s="11" t="s">
        <v>15</v>
      </c>
      <c r="F7" s="11" t="s">
        <v>16</v>
      </c>
      <c r="G7" s="12" t="s">
        <v>17</v>
      </c>
      <c r="H7" s="12"/>
      <c r="I7" s="12"/>
      <c r="J7" s="12" t="s">
        <v>18</v>
      </c>
      <c r="K7" s="12"/>
      <c r="L7" s="12"/>
      <c r="M7" s="11"/>
      <c r="N7" s="11" t="s">
        <v>19</v>
      </c>
      <c r="O7" s="11"/>
      <c r="P7" s="11" t="s">
        <v>20</v>
      </c>
      <c r="Q7" s="11"/>
      <c r="R7" s="11" t="s">
        <v>21</v>
      </c>
      <c r="S7" s="11" t="s">
        <v>22</v>
      </c>
      <c r="T7" s="11"/>
      <c r="U7" s="11"/>
      <c r="V7" s="11"/>
    </row>
    <row r="8" spans="1:22" ht="39" customHeight="1">
      <c r="A8" s="10"/>
      <c r="B8" s="11"/>
      <c r="C8" s="14"/>
      <c r="D8" s="10"/>
      <c r="E8" s="11"/>
      <c r="F8" s="11"/>
      <c r="G8" s="15" t="s">
        <v>23</v>
      </c>
      <c r="H8" s="12" t="s">
        <v>24</v>
      </c>
      <c r="I8" s="12" t="s">
        <v>25</v>
      </c>
      <c r="J8" s="15" t="s">
        <v>23</v>
      </c>
      <c r="K8" s="12" t="s">
        <v>24</v>
      </c>
      <c r="L8" s="12" t="s">
        <v>25</v>
      </c>
      <c r="M8" s="11"/>
      <c r="N8" s="11" t="s">
        <v>26</v>
      </c>
      <c r="O8" s="11" t="s">
        <v>27</v>
      </c>
      <c r="P8" s="11" t="s">
        <v>26</v>
      </c>
      <c r="Q8" s="59" t="s">
        <v>27</v>
      </c>
      <c r="R8" s="11"/>
      <c r="S8" s="11"/>
      <c r="T8" s="11"/>
      <c r="U8" s="11"/>
      <c r="V8" s="11"/>
    </row>
    <row r="9" spans="1:22" ht="19.5" customHeight="1">
      <c r="A9" s="16" t="s">
        <v>12</v>
      </c>
      <c r="B9" s="17">
        <f aca="true" t="shared" si="0" ref="B9:B16">SUM(C9:F9)</f>
        <v>32710.85</v>
      </c>
      <c r="C9" s="17">
        <f aca="true" t="shared" si="1" ref="C9:H9">SUM(C10,C23,C31,C44,C52,C55,C59,C64,C70,C78,C91,C97,C109,C116,C124)</f>
        <v>12025</v>
      </c>
      <c r="D9" s="17">
        <f t="shared" si="1"/>
        <v>20015.85</v>
      </c>
      <c r="E9" s="17">
        <f t="shared" si="1"/>
        <v>50</v>
      </c>
      <c r="F9" s="17">
        <f t="shared" si="1"/>
        <v>620</v>
      </c>
      <c r="G9" s="18">
        <f t="shared" si="1"/>
        <v>30.000000000000004</v>
      </c>
      <c r="H9" s="18">
        <f t="shared" si="1"/>
        <v>13.49823</v>
      </c>
      <c r="I9" s="51">
        <f aca="true" t="shared" si="2" ref="I9:I14">H9/G9</f>
        <v>0.4499409999999999</v>
      </c>
      <c r="J9" s="18">
        <f>SUM(J10,J23,J31,J44,J52,J55,J59,J64,J70,J78,J91,J97,J109,J116,J124)</f>
        <v>30</v>
      </c>
      <c r="K9" s="18">
        <f>SUM(K10,K23,K31,K44,K52,K55,K59,K64,K70,K78,K91,K97,K109,K116,K124)</f>
        <v>12.104</v>
      </c>
      <c r="L9" s="51">
        <f>K9/J9</f>
        <v>0.40346666666666664</v>
      </c>
      <c r="M9" s="17">
        <v>107</v>
      </c>
      <c r="N9" s="17">
        <v>9</v>
      </c>
      <c r="O9" s="18">
        <v>0.8900000000000001</v>
      </c>
      <c r="P9" s="17">
        <v>52</v>
      </c>
      <c r="Q9" s="18">
        <v>0.545</v>
      </c>
      <c r="R9" s="17">
        <v>197</v>
      </c>
      <c r="S9" s="17">
        <v>4</v>
      </c>
      <c r="T9" s="17">
        <f>SUM(T10,T23,T31,T44,T52,T55,T59,T64,T70,T78,T91,T97,T109,T116,T124)</f>
        <v>5851</v>
      </c>
      <c r="U9" s="17">
        <f>SUM(U10,U23,U31,U44,U52,U55,U59,U64,U70,U78,U91,U97,U109,U116,U124)</f>
        <v>549</v>
      </c>
      <c r="V9" s="18"/>
    </row>
    <row r="10" spans="1:22" s="1" customFormat="1" ht="19.5" customHeight="1">
      <c r="A10" s="16" t="s">
        <v>28</v>
      </c>
      <c r="B10" s="19">
        <f t="shared" si="0"/>
        <v>849.5</v>
      </c>
      <c r="C10" s="19">
        <f aca="true" t="shared" si="3" ref="C10:H10">SUM(C11:C22)</f>
        <v>207</v>
      </c>
      <c r="D10" s="20">
        <f t="shared" si="3"/>
        <v>392.5</v>
      </c>
      <c r="E10" s="19">
        <f t="shared" si="3"/>
        <v>50</v>
      </c>
      <c r="F10" s="19">
        <f t="shared" si="3"/>
        <v>200</v>
      </c>
      <c r="G10" s="21">
        <f t="shared" si="3"/>
        <v>0.8</v>
      </c>
      <c r="H10" s="21">
        <f t="shared" si="3"/>
        <v>0.16415000000000002</v>
      </c>
      <c r="I10" s="51">
        <f t="shared" si="2"/>
        <v>0.20518750000000002</v>
      </c>
      <c r="J10" s="52"/>
      <c r="K10" s="52"/>
      <c r="L10" s="51"/>
      <c r="M10" s="19">
        <v>7</v>
      </c>
      <c r="N10" s="19"/>
      <c r="O10" s="21"/>
      <c r="P10" s="19"/>
      <c r="Q10" s="21"/>
      <c r="R10" s="19"/>
      <c r="S10" s="19"/>
      <c r="T10" s="19">
        <f>SUM(T11:T22)</f>
        <v>0</v>
      </c>
      <c r="U10" s="19">
        <f>SUM(U11:U22)</f>
        <v>0</v>
      </c>
      <c r="V10" s="19"/>
    </row>
    <row r="11" spans="1:22" s="1" customFormat="1" ht="19.5" customHeight="1">
      <c r="A11" s="22" t="s">
        <v>29</v>
      </c>
      <c r="B11" s="23">
        <f t="shared" si="0"/>
        <v>50</v>
      </c>
      <c r="C11" s="23"/>
      <c r="D11" s="23">
        <v>50</v>
      </c>
      <c r="E11" s="23"/>
      <c r="F11" s="23"/>
      <c r="G11" s="24">
        <v>0.1</v>
      </c>
      <c r="H11" s="24"/>
      <c r="I11" s="53">
        <f t="shared" si="2"/>
        <v>0</v>
      </c>
      <c r="J11" s="48"/>
      <c r="K11" s="24"/>
      <c r="L11" s="51"/>
      <c r="M11" s="23"/>
      <c r="N11" s="23"/>
      <c r="O11" s="22"/>
      <c r="P11" s="22"/>
      <c r="Q11" s="22"/>
      <c r="R11" s="22"/>
      <c r="S11" s="22"/>
      <c r="T11" s="22"/>
      <c r="U11" s="22"/>
      <c r="V11" s="60"/>
    </row>
    <row r="12" spans="1:22" s="2" customFormat="1" ht="19.5" customHeight="1">
      <c r="A12" s="22" t="s">
        <v>30</v>
      </c>
      <c r="B12" s="23">
        <f t="shared" si="0"/>
        <v>100</v>
      </c>
      <c r="C12" s="23"/>
      <c r="D12" s="23">
        <v>100</v>
      </c>
      <c r="E12" s="23"/>
      <c r="F12" s="23"/>
      <c r="G12" s="24">
        <v>0.2</v>
      </c>
      <c r="H12" s="24">
        <v>0.03655</v>
      </c>
      <c r="I12" s="53">
        <f t="shared" si="2"/>
        <v>0.18275</v>
      </c>
      <c r="J12" s="48"/>
      <c r="K12" s="24"/>
      <c r="L12" s="51"/>
      <c r="M12" s="23"/>
      <c r="N12" s="23"/>
      <c r="O12" s="22"/>
      <c r="P12" s="22"/>
      <c r="Q12" s="22"/>
      <c r="R12" s="22"/>
      <c r="S12" s="22"/>
      <c r="T12" s="22"/>
      <c r="U12" s="22"/>
      <c r="V12" s="61"/>
    </row>
    <row r="13" spans="1:22" s="2" customFormat="1" ht="19.5" customHeight="1">
      <c r="A13" s="25" t="s">
        <v>31</v>
      </c>
      <c r="B13" s="23">
        <f t="shared" si="0"/>
        <v>247</v>
      </c>
      <c r="C13" s="23">
        <v>47</v>
      </c>
      <c r="D13" s="23">
        <v>50</v>
      </c>
      <c r="E13" s="23"/>
      <c r="F13" s="23">
        <v>150</v>
      </c>
      <c r="G13" s="24">
        <v>0.1</v>
      </c>
      <c r="H13" s="26">
        <v>0.0056</v>
      </c>
      <c r="I13" s="53">
        <f t="shared" si="2"/>
        <v>0.055999999999999994</v>
      </c>
      <c r="J13" s="48"/>
      <c r="K13" s="24"/>
      <c r="L13" s="53"/>
      <c r="M13" s="23"/>
      <c r="N13" s="23"/>
      <c r="O13" s="22"/>
      <c r="P13" s="38"/>
      <c r="Q13" s="22"/>
      <c r="R13" s="22"/>
      <c r="S13" s="22"/>
      <c r="T13" s="22"/>
      <c r="U13" s="22"/>
      <c r="V13" s="61"/>
    </row>
    <row r="14" spans="1:22" s="2" customFormat="1" ht="19.5" customHeight="1">
      <c r="A14" s="25" t="s">
        <v>32</v>
      </c>
      <c r="B14" s="23">
        <f t="shared" si="0"/>
        <v>100</v>
      </c>
      <c r="C14" s="23">
        <v>90</v>
      </c>
      <c r="D14" s="23">
        <v>10</v>
      </c>
      <c r="E14" s="23"/>
      <c r="F14" s="23"/>
      <c r="G14" s="24">
        <v>0.2</v>
      </c>
      <c r="H14" s="24">
        <v>0.08</v>
      </c>
      <c r="I14" s="53">
        <f t="shared" si="2"/>
        <v>0.39999999999999997</v>
      </c>
      <c r="J14" s="48"/>
      <c r="K14" s="24"/>
      <c r="L14" s="51"/>
      <c r="M14" s="23"/>
      <c r="N14" s="23"/>
      <c r="O14" s="22"/>
      <c r="P14" s="22"/>
      <c r="Q14" s="22"/>
      <c r="R14" s="22"/>
      <c r="S14" s="22"/>
      <c r="T14" s="22"/>
      <c r="U14" s="22"/>
      <c r="V14" s="61"/>
    </row>
    <row r="15" spans="1:22" s="2" customFormat="1" ht="19.5" customHeight="1">
      <c r="A15" s="22" t="s">
        <v>33</v>
      </c>
      <c r="B15" s="23">
        <f t="shared" si="0"/>
        <v>70</v>
      </c>
      <c r="C15" s="23">
        <v>70</v>
      </c>
      <c r="D15" s="23"/>
      <c r="E15" s="23"/>
      <c r="F15" s="23"/>
      <c r="G15" s="24"/>
      <c r="H15" s="24">
        <v>0.02</v>
      </c>
      <c r="I15" s="53"/>
      <c r="J15" s="48"/>
      <c r="K15" s="24"/>
      <c r="L15" s="51"/>
      <c r="M15" s="23">
        <v>1</v>
      </c>
      <c r="N15" s="23"/>
      <c r="O15" s="22"/>
      <c r="P15" s="22"/>
      <c r="Q15" s="22"/>
      <c r="R15" s="22"/>
      <c r="S15" s="22"/>
      <c r="T15" s="22"/>
      <c r="U15" s="22"/>
      <c r="V15" s="61"/>
    </row>
    <row r="16" spans="1:22" s="2" customFormat="1" ht="19.5" customHeight="1">
      <c r="A16" s="22" t="s">
        <v>34</v>
      </c>
      <c r="B16" s="23">
        <f t="shared" si="0"/>
        <v>70</v>
      </c>
      <c r="C16" s="23"/>
      <c r="D16" s="23">
        <v>70</v>
      </c>
      <c r="E16" s="23"/>
      <c r="F16" s="23"/>
      <c r="G16" s="24"/>
      <c r="H16" s="24"/>
      <c r="I16" s="53"/>
      <c r="J16" s="48"/>
      <c r="K16" s="24"/>
      <c r="L16" s="51"/>
      <c r="M16" s="23"/>
      <c r="N16" s="23"/>
      <c r="O16" s="22"/>
      <c r="P16" s="22"/>
      <c r="Q16" s="22"/>
      <c r="R16" s="22"/>
      <c r="S16" s="22"/>
      <c r="T16" s="22"/>
      <c r="U16" s="22"/>
      <c r="V16" s="61"/>
    </row>
    <row r="17" spans="1:22" s="2" customFormat="1" ht="19.5" customHeight="1">
      <c r="A17" s="22" t="s">
        <v>35</v>
      </c>
      <c r="B17" s="23"/>
      <c r="C17" s="23"/>
      <c r="D17" s="23"/>
      <c r="E17" s="23"/>
      <c r="F17" s="23"/>
      <c r="G17" s="24"/>
      <c r="H17" s="27">
        <v>0.003</v>
      </c>
      <c r="I17" s="53"/>
      <c r="J17" s="48"/>
      <c r="K17" s="24"/>
      <c r="L17" s="51"/>
      <c r="M17" s="23"/>
      <c r="N17" s="23"/>
      <c r="O17" s="22"/>
      <c r="P17" s="22"/>
      <c r="Q17" s="22"/>
      <c r="R17" s="22"/>
      <c r="S17" s="22"/>
      <c r="T17" s="22"/>
      <c r="U17" s="22"/>
      <c r="V17" s="61"/>
    </row>
    <row r="18" spans="1:22" s="2" customFormat="1" ht="19.5" customHeight="1">
      <c r="A18" s="22" t="s">
        <v>36</v>
      </c>
      <c r="B18" s="23"/>
      <c r="C18" s="23"/>
      <c r="D18" s="23"/>
      <c r="E18" s="23"/>
      <c r="F18" s="23"/>
      <c r="G18" s="24"/>
      <c r="H18" s="24"/>
      <c r="I18" s="53"/>
      <c r="J18" s="48"/>
      <c r="K18" s="24"/>
      <c r="L18" s="51"/>
      <c r="M18" s="23"/>
      <c r="N18" s="23"/>
      <c r="O18" s="22"/>
      <c r="P18" s="22"/>
      <c r="Q18" s="22"/>
      <c r="R18" s="22"/>
      <c r="S18" s="22"/>
      <c r="T18" s="22"/>
      <c r="U18" s="22"/>
      <c r="V18" s="61"/>
    </row>
    <row r="19" spans="1:22" s="2" customFormat="1" ht="19.5" customHeight="1">
      <c r="A19" s="22" t="s">
        <v>37</v>
      </c>
      <c r="B19" s="23"/>
      <c r="C19" s="23"/>
      <c r="D19" s="23"/>
      <c r="E19" s="23"/>
      <c r="F19" s="23"/>
      <c r="G19" s="24"/>
      <c r="H19" s="24">
        <v>0.007</v>
      </c>
      <c r="I19" s="53"/>
      <c r="J19" s="48"/>
      <c r="K19" s="24"/>
      <c r="L19" s="51"/>
      <c r="M19" s="23"/>
      <c r="N19" s="23"/>
      <c r="O19" s="22"/>
      <c r="P19" s="22"/>
      <c r="Q19" s="22"/>
      <c r="R19" s="22"/>
      <c r="S19" s="22"/>
      <c r="T19" s="22"/>
      <c r="U19" s="22"/>
      <c r="V19" s="62"/>
    </row>
    <row r="20" spans="1:22" s="2" customFormat="1" ht="19.5" customHeight="1">
      <c r="A20" s="22" t="s">
        <v>38</v>
      </c>
      <c r="B20" s="23">
        <f>SUM(C20:F20)</f>
        <v>150</v>
      </c>
      <c r="C20" s="23"/>
      <c r="D20" s="23">
        <v>50</v>
      </c>
      <c r="E20" s="23">
        <v>50</v>
      </c>
      <c r="F20" s="23">
        <v>50</v>
      </c>
      <c r="G20" s="24">
        <v>0.1</v>
      </c>
      <c r="H20" s="24">
        <v>0.012</v>
      </c>
      <c r="I20" s="53">
        <f>H20/G20</f>
        <v>0.12</v>
      </c>
      <c r="J20" s="48"/>
      <c r="K20" s="24"/>
      <c r="L20" s="51"/>
      <c r="M20" s="23"/>
      <c r="N20" s="23"/>
      <c r="O20" s="22"/>
      <c r="P20" s="22"/>
      <c r="Q20" s="22"/>
      <c r="R20" s="22"/>
      <c r="S20" s="22"/>
      <c r="T20" s="22"/>
      <c r="U20" s="22"/>
      <c r="V20" s="61"/>
    </row>
    <row r="21" spans="1:22" s="2" customFormat="1" ht="19.5" customHeight="1">
      <c r="A21" s="22" t="s">
        <v>39</v>
      </c>
      <c r="B21" s="23"/>
      <c r="C21" s="23"/>
      <c r="D21" s="23"/>
      <c r="E21" s="23"/>
      <c r="F21" s="23"/>
      <c r="G21" s="24"/>
      <c r="H21" s="24"/>
      <c r="I21" s="53"/>
      <c r="J21" s="48"/>
      <c r="K21" s="24"/>
      <c r="L21" s="51"/>
      <c r="M21" s="23"/>
      <c r="N21" s="23"/>
      <c r="O21" s="22"/>
      <c r="P21" s="22"/>
      <c r="Q21" s="22"/>
      <c r="R21" s="22"/>
      <c r="S21" s="22"/>
      <c r="T21" s="22"/>
      <c r="U21" s="22"/>
      <c r="V21" s="63"/>
    </row>
    <row r="22" spans="1:22" s="2" customFormat="1" ht="19.5" customHeight="1">
      <c r="A22" s="22" t="s">
        <v>40</v>
      </c>
      <c r="B22" s="23">
        <f aca="true" t="shared" si="4" ref="B22:B28">SUM(C22:F22)</f>
        <v>62.5</v>
      </c>
      <c r="C22" s="23"/>
      <c r="D22" s="28">
        <v>62.5</v>
      </c>
      <c r="E22" s="23"/>
      <c r="F22" s="23"/>
      <c r="G22" s="24">
        <v>0.1</v>
      </c>
      <c r="H22" s="24"/>
      <c r="I22" s="53">
        <f aca="true" t="shared" si="5" ref="I22:I28">H22/G22</f>
        <v>0</v>
      </c>
      <c r="J22" s="48"/>
      <c r="K22" s="24"/>
      <c r="L22" s="53"/>
      <c r="M22" s="23">
        <v>6</v>
      </c>
      <c r="N22" s="23"/>
      <c r="O22" s="22"/>
      <c r="P22" s="23"/>
      <c r="Q22" s="24"/>
      <c r="R22" s="23"/>
      <c r="S22" s="23"/>
      <c r="T22" s="23"/>
      <c r="U22" s="23"/>
      <c r="V22" s="63"/>
    </row>
    <row r="23" spans="1:22" s="1" customFormat="1" ht="19.5" customHeight="1">
      <c r="A23" s="16" t="s">
        <v>41</v>
      </c>
      <c r="B23" s="19">
        <f t="shared" si="4"/>
        <v>3672</v>
      </c>
      <c r="C23" s="19">
        <f>SUM(C24:C30)</f>
        <v>1742</v>
      </c>
      <c r="D23" s="19">
        <f>SUM(D24:D29)</f>
        <v>1510</v>
      </c>
      <c r="E23" s="19"/>
      <c r="F23" s="19">
        <f>SUM(F24:F29)</f>
        <v>420</v>
      </c>
      <c r="G23" s="29">
        <f>SUM(G24:G30)</f>
        <v>2.7</v>
      </c>
      <c r="H23" s="21">
        <f>SUM(H24:H30)</f>
        <v>1.345</v>
      </c>
      <c r="I23" s="51">
        <f t="shared" si="5"/>
        <v>0.4981481481481481</v>
      </c>
      <c r="J23" s="29">
        <f>SUM(J24:J29)</f>
        <v>3.4000000000000004</v>
      </c>
      <c r="K23" s="18">
        <v>3.3</v>
      </c>
      <c r="L23" s="51">
        <f>K23/J23</f>
        <v>0.9705882352941175</v>
      </c>
      <c r="M23" s="19">
        <v>18</v>
      </c>
      <c r="N23" s="19">
        <v>2</v>
      </c>
      <c r="O23" s="29">
        <v>0.1</v>
      </c>
      <c r="P23" s="19">
        <v>5</v>
      </c>
      <c r="Q23" s="49">
        <v>0.1</v>
      </c>
      <c r="R23" s="19"/>
      <c r="S23" s="19"/>
      <c r="T23" s="19">
        <f>SUM(T24:T29)</f>
        <v>320</v>
      </c>
      <c r="U23" s="19"/>
      <c r="V23" s="64"/>
    </row>
    <row r="24" spans="1:22" s="2" customFormat="1" ht="19.5" customHeight="1">
      <c r="A24" s="25" t="s">
        <v>42</v>
      </c>
      <c r="B24" s="23">
        <f t="shared" si="4"/>
        <v>2790</v>
      </c>
      <c r="C24" s="23">
        <v>1170</v>
      </c>
      <c r="D24" s="23">
        <v>1200</v>
      </c>
      <c r="E24" s="23"/>
      <c r="F24" s="23">
        <v>420</v>
      </c>
      <c r="G24" s="28">
        <v>2</v>
      </c>
      <c r="H24" s="24">
        <v>1.27</v>
      </c>
      <c r="I24" s="53">
        <f t="shared" si="5"/>
        <v>0.635</v>
      </c>
      <c r="J24" s="48">
        <v>3</v>
      </c>
      <c r="K24" s="24">
        <v>3</v>
      </c>
      <c r="L24" s="53">
        <f>K24/J24</f>
        <v>1</v>
      </c>
      <c r="M24" s="37">
        <v>6</v>
      </c>
      <c r="N24" s="37">
        <v>2</v>
      </c>
      <c r="O24" s="22">
        <v>0.1</v>
      </c>
      <c r="P24" s="38">
        <v>5</v>
      </c>
      <c r="Q24" s="26">
        <v>0.1</v>
      </c>
      <c r="R24" s="22"/>
      <c r="S24" s="22"/>
      <c r="T24" s="22">
        <v>320</v>
      </c>
      <c r="U24" s="22"/>
      <c r="V24" s="61"/>
    </row>
    <row r="25" spans="1:22" s="2" customFormat="1" ht="19.5" customHeight="1">
      <c r="A25" s="25" t="s">
        <v>43</v>
      </c>
      <c r="B25" s="23">
        <f t="shared" si="4"/>
        <v>417</v>
      </c>
      <c r="C25" s="23">
        <v>342</v>
      </c>
      <c r="D25" s="23">
        <v>75</v>
      </c>
      <c r="E25" s="23"/>
      <c r="F25" s="23"/>
      <c r="G25" s="24">
        <v>0.2</v>
      </c>
      <c r="H25" s="24">
        <v>0.06</v>
      </c>
      <c r="I25" s="53">
        <f t="shared" si="5"/>
        <v>0.3</v>
      </c>
      <c r="J25" s="48">
        <v>0.2</v>
      </c>
      <c r="K25" s="24"/>
      <c r="L25" s="53">
        <f>K25/J25</f>
        <v>0</v>
      </c>
      <c r="M25" s="37">
        <v>5</v>
      </c>
      <c r="N25" s="37"/>
      <c r="O25" s="22"/>
      <c r="P25" s="38"/>
      <c r="Q25" s="22"/>
      <c r="R25" s="22"/>
      <c r="S25" s="22"/>
      <c r="T25" s="22"/>
      <c r="U25" s="22"/>
      <c r="V25" s="61"/>
    </row>
    <row r="26" spans="1:22" s="2" customFormat="1" ht="19.5" customHeight="1">
      <c r="A26" s="25" t="s">
        <v>44</v>
      </c>
      <c r="B26" s="23">
        <f t="shared" si="4"/>
        <v>270</v>
      </c>
      <c r="C26" s="23">
        <v>220</v>
      </c>
      <c r="D26" s="23">
        <v>50</v>
      </c>
      <c r="E26" s="23"/>
      <c r="F26" s="23"/>
      <c r="G26" s="24">
        <v>0.1</v>
      </c>
      <c r="H26" s="24">
        <v>0.015</v>
      </c>
      <c r="I26" s="53">
        <f t="shared" si="5"/>
        <v>0.15</v>
      </c>
      <c r="J26" s="48">
        <v>0.2</v>
      </c>
      <c r="K26" s="24"/>
      <c r="L26" s="53">
        <f>K26/J26</f>
        <v>0</v>
      </c>
      <c r="M26" s="37">
        <v>5</v>
      </c>
      <c r="N26" s="37"/>
      <c r="O26" s="22"/>
      <c r="P26" s="22"/>
      <c r="Q26" s="26"/>
      <c r="R26" s="22"/>
      <c r="S26" s="22"/>
      <c r="T26" s="22"/>
      <c r="U26" s="22"/>
      <c r="V26" s="61"/>
    </row>
    <row r="27" spans="1:22" s="2" customFormat="1" ht="19.5" customHeight="1">
      <c r="A27" s="25" t="s">
        <v>45</v>
      </c>
      <c r="B27" s="23">
        <f t="shared" si="4"/>
        <v>95</v>
      </c>
      <c r="C27" s="23">
        <v>10</v>
      </c>
      <c r="D27" s="23">
        <v>85</v>
      </c>
      <c r="E27" s="23"/>
      <c r="F27" s="23"/>
      <c r="G27" s="24">
        <v>0.1</v>
      </c>
      <c r="H27" s="24"/>
      <c r="I27" s="53">
        <f t="shared" si="5"/>
        <v>0</v>
      </c>
      <c r="J27" s="48"/>
      <c r="K27" s="27"/>
      <c r="L27" s="53"/>
      <c r="M27" s="23">
        <v>2</v>
      </c>
      <c r="N27" s="23"/>
      <c r="O27" s="22"/>
      <c r="P27" s="38"/>
      <c r="Q27" s="22"/>
      <c r="R27" s="22"/>
      <c r="S27" s="22"/>
      <c r="T27" s="22"/>
      <c r="U27" s="22"/>
      <c r="V27" s="61"/>
    </row>
    <row r="28" spans="1:22" s="2" customFormat="1" ht="19.5" customHeight="1">
      <c r="A28" s="25" t="s">
        <v>46</v>
      </c>
      <c r="B28" s="23">
        <f t="shared" si="4"/>
        <v>100</v>
      </c>
      <c r="C28" s="23"/>
      <c r="D28" s="23">
        <v>100</v>
      </c>
      <c r="E28" s="23"/>
      <c r="F28" s="23"/>
      <c r="G28" s="24">
        <v>0.3</v>
      </c>
      <c r="H28" s="24"/>
      <c r="I28" s="53">
        <f t="shared" si="5"/>
        <v>0</v>
      </c>
      <c r="J28" s="48"/>
      <c r="K28" s="27"/>
      <c r="L28" s="53"/>
      <c r="M28" s="23"/>
      <c r="N28" s="23"/>
      <c r="O28" s="22"/>
      <c r="P28" s="38"/>
      <c r="Q28" s="22"/>
      <c r="R28" s="22"/>
      <c r="S28" s="22"/>
      <c r="T28" s="22"/>
      <c r="U28" s="22"/>
      <c r="V28" s="62"/>
    </row>
    <row r="29" spans="1:22" s="2" customFormat="1" ht="19.5" customHeight="1">
      <c r="A29" s="25" t="s">
        <v>47</v>
      </c>
      <c r="B29" s="23"/>
      <c r="C29" s="23"/>
      <c r="D29" s="23"/>
      <c r="E29" s="23"/>
      <c r="F29" s="23"/>
      <c r="G29" s="24"/>
      <c r="H29" s="24"/>
      <c r="I29" s="53"/>
      <c r="J29" s="48"/>
      <c r="K29" s="27"/>
      <c r="L29" s="53"/>
      <c r="M29" s="23"/>
      <c r="N29" s="23"/>
      <c r="O29" s="22"/>
      <c r="P29" s="38"/>
      <c r="Q29" s="22"/>
      <c r="R29" s="22"/>
      <c r="S29" s="22"/>
      <c r="T29" s="22"/>
      <c r="U29" s="22"/>
      <c r="V29" s="62"/>
    </row>
    <row r="30" spans="1:22" s="2" customFormat="1" ht="19.5" customHeight="1">
      <c r="A30" s="25" t="s">
        <v>48</v>
      </c>
      <c r="B30" s="23"/>
      <c r="C30" s="23"/>
      <c r="D30" s="23"/>
      <c r="E30" s="23"/>
      <c r="F30" s="23"/>
      <c r="G30" s="28"/>
      <c r="H30" s="24"/>
      <c r="I30" s="53"/>
      <c r="J30" s="48"/>
      <c r="K30" s="27"/>
      <c r="L30" s="53"/>
      <c r="M30" s="23"/>
      <c r="N30" s="23"/>
      <c r="O30" s="22"/>
      <c r="P30" s="38"/>
      <c r="Q30" s="22"/>
      <c r="R30" s="22"/>
      <c r="S30" s="22"/>
      <c r="T30" s="22"/>
      <c r="U30" s="22"/>
      <c r="V30" s="62"/>
    </row>
    <row r="31" spans="1:22" s="1" customFormat="1" ht="19.5" customHeight="1">
      <c r="A31" s="29" t="s">
        <v>49</v>
      </c>
      <c r="B31" s="19">
        <f>SUM(C31:F31)</f>
        <v>1465</v>
      </c>
      <c r="C31" s="17">
        <f aca="true" t="shared" si="6" ref="C31:H31">SUM(C32:C43)</f>
        <v>648</v>
      </c>
      <c r="D31" s="17">
        <f t="shared" si="6"/>
        <v>817</v>
      </c>
      <c r="E31" s="17"/>
      <c r="F31" s="17"/>
      <c r="G31" s="30">
        <f t="shared" si="6"/>
        <v>1.4999999999999998</v>
      </c>
      <c r="H31" s="18">
        <f t="shared" si="6"/>
        <v>0.5510000000000002</v>
      </c>
      <c r="I31" s="51">
        <f>H31/G31</f>
        <v>0.3673333333333335</v>
      </c>
      <c r="J31" s="30">
        <f>SUM(J32:J43)</f>
        <v>0.4</v>
      </c>
      <c r="K31" s="18">
        <f>SUM(K32:K43)</f>
        <v>0</v>
      </c>
      <c r="L31" s="51">
        <f>K31/J31</f>
        <v>0</v>
      </c>
      <c r="M31" s="17">
        <v>0</v>
      </c>
      <c r="N31" s="17">
        <v>0</v>
      </c>
      <c r="O31" s="18">
        <v>0</v>
      </c>
      <c r="P31" s="17">
        <v>0</v>
      </c>
      <c r="Q31" s="18">
        <v>0</v>
      </c>
      <c r="R31" s="17"/>
      <c r="S31" s="17"/>
      <c r="T31" s="17">
        <f>SUM(T32:T43)</f>
        <v>0</v>
      </c>
      <c r="U31" s="17"/>
      <c r="V31" s="18"/>
    </row>
    <row r="32" spans="1:22" ht="19.5" customHeight="1">
      <c r="A32" s="31" t="s">
        <v>50</v>
      </c>
      <c r="B32" s="23">
        <f aca="true" t="shared" si="7" ref="B32:B44">SUM(C32:F32)</f>
        <v>100</v>
      </c>
      <c r="C32" s="32"/>
      <c r="D32" s="32">
        <v>100</v>
      </c>
      <c r="E32" s="32"/>
      <c r="F32" s="32"/>
      <c r="G32" s="33">
        <v>0.1</v>
      </c>
      <c r="H32" s="34">
        <v>0.021</v>
      </c>
      <c r="I32" s="53">
        <f aca="true" t="shared" si="8" ref="I32:I44">H32/G32</f>
        <v>0.21</v>
      </c>
      <c r="J32" s="34"/>
      <c r="K32" s="34"/>
      <c r="L32" s="51"/>
      <c r="M32" s="22"/>
      <c r="N32" s="22"/>
      <c r="O32" s="22"/>
      <c r="P32" s="22"/>
      <c r="Q32" s="22"/>
      <c r="R32" s="22"/>
      <c r="S32" s="22"/>
      <c r="T32" s="22"/>
      <c r="U32" s="22"/>
      <c r="V32" s="65"/>
    </row>
    <row r="33" spans="1:22" ht="19.5" customHeight="1">
      <c r="A33" s="31" t="s">
        <v>51</v>
      </c>
      <c r="B33" s="23">
        <f t="shared" si="7"/>
        <v>10</v>
      </c>
      <c r="C33" s="32"/>
      <c r="D33" s="23">
        <v>10</v>
      </c>
      <c r="E33" s="23"/>
      <c r="F33" s="23"/>
      <c r="G33" s="35"/>
      <c r="H33" s="24">
        <v>0.015</v>
      </c>
      <c r="I33" s="53"/>
      <c r="J33" s="24"/>
      <c r="K33" s="24"/>
      <c r="L33" s="51"/>
      <c r="M33" s="22"/>
      <c r="N33" s="22"/>
      <c r="O33" s="22"/>
      <c r="P33" s="22"/>
      <c r="Q33" s="22"/>
      <c r="R33" s="22"/>
      <c r="S33" s="22"/>
      <c r="T33" s="22"/>
      <c r="U33" s="22"/>
      <c r="V33" s="65"/>
    </row>
    <row r="34" spans="1:22" ht="19.5" customHeight="1">
      <c r="A34" s="31" t="s">
        <v>52</v>
      </c>
      <c r="B34" s="23">
        <f t="shared" si="7"/>
        <v>47</v>
      </c>
      <c r="C34" s="32"/>
      <c r="D34" s="23">
        <v>47</v>
      </c>
      <c r="E34" s="23"/>
      <c r="F34" s="23"/>
      <c r="G34" s="35"/>
      <c r="H34" s="26">
        <v>0.02</v>
      </c>
      <c r="I34" s="53"/>
      <c r="J34" s="24"/>
      <c r="K34" s="26"/>
      <c r="L34" s="51"/>
      <c r="M34" s="22"/>
      <c r="N34" s="22"/>
      <c r="O34" s="22"/>
      <c r="P34" s="22"/>
      <c r="Q34" s="22"/>
      <c r="R34" s="22"/>
      <c r="S34" s="22"/>
      <c r="T34" s="22"/>
      <c r="U34" s="22"/>
      <c r="V34" s="65"/>
    </row>
    <row r="35" spans="1:22" ht="19.5" customHeight="1">
      <c r="A35" s="36" t="s">
        <v>53</v>
      </c>
      <c r="B35" s="23">
        <f t="shared" si="7"/>
        <v>125</v>
      </c>
      <c r="C35" s="32">
        <v>10</v>
      </c>
      <c r="D35" s="23">
        <v>115</v>
      </c>
      <c r="E35" s="23"/>
      <c r="F35" s="23"/>
      <c r="G35" s="35">
        <v>0.1</v>
      </c>
      <c r="H35" s="24">
        <v>0.03</v>
      </c>
      <c r="I35" s="53">
        <f t="shared" si="8"/>
        <v>0.3</v>
      </c>
      <c r="J35" s="24"/>
      <c r="K35" s="24"/>
      <c r="L35" s="51"/>
      <c r="M35" s="22"/>
      <c r="N35" s="22"/>
      <c r="O35" s="22"/>
      <c r="P35" s="38"/>
      <c r="Q35" s="22"/>
      <c r="R35" s="22"/>
      <c r="S35" s="22"/>
      <c r="T35" s="22"/>
      <c r="U35" s="22"/>
      <c r="V35" s="65"/>
    </row>
    <row r="36" spans="1:22" ht="19.5" customHeight="1">
      <c r="A36" s="31" t="s">
        <v>54</v>
      </c>
      <c r="B36" s="23">
        <f t="shared" si="7"/>
        <v>215</v>
      </c>
      <c r="C36" s="32">
        <v>20</v>
      </c>
      <c r="D36" s="37">
        <v>195</v>
      </c>
      <c r="E36" s="37"/>
      <c r="F36" s="37"/>
      <c r="G36" s="31">
        <v>0.3</v>
      </c>
      <c r="H36" s="26">
        <v>0.105</v>
      </c>
      <c r="I36" s="53">
        <f t="shared" si="8"/>
        <v>0.35</v>
      </c>
      <c r="J36" s="26">
        <v>0.1</v>
      </c>
      <c r="K36" s="26"/>
      <c r="L36" s="53">
        <f>K36/J36</f>
        <v>0</v>
      </c>
      <c r="M36" s="22"/>
      <c r="N36" s="22"/>
      <c r="O36" s="22"/>
      <c r="P36" s="22"/>
      <c r="Q36" s="22"/>
      <c r="R36" s="22"/>
      <c r="S36" s="22"/>
      <c r="T36" s="22"/>
      <c r="U36" s="22"/>
      <c r="V36" s="65"/>
    </row>
    <row r="37" spans="1:22" ht="19.5" customHeight="1">
      <c r="A37" s="36" t="s">
        <v>55</v>
      </c>
      <c r="B37" s="23">
        <f t="shared" si="7"/>
        <v>310</v>
      </c>
      <c r="C37" s="32">
        <v>10</v>
      </c>
      <c r="D37" s="37">
        <v>300</v>
      </c>
      <c r="E37" s="37"/>
      <c r="F37" s="37"/>
      <c r="G37" s="38">
        <v>0.2</v>
      </c>
      <c r="H37" s="26">
        <v>0.06</v>
      </c>
      <c r="I37" s="53">
        <f t="shared" si="8"/>
        <v>0.3</v>
      </c>
      <c r="J37" s="26">
        <v>0.1</v>
      </c>
      <c r="K37" s="26"/>
      <c r="L37" s="53">
        <f>K37/J37</f>
        <v>0</v>
      </c>
      <c r="M37" s="22"/>
      <c r="N37" s="22"/>
      <c r="O37" s="22"/>
      <c r="P37" s="22"/>
      <c r="Q37" s="22"/>
      <c r="R37" s="22"/>
      <c r="S37" s="22"/>
      <c r="T37" s="22"/>
      <c r="U37" s="22"/>
      <c r="V37" s="65"/>
    </row>
    <row r="38" spans="1:22" ht="19.5" customHeight="1">
      <c r="A38" s="31" t="s">
        <v>56</v>
      </c>
      <c r="B38" s="23">
        <f t="shared" si="7"/>
        <v>0</v>
      </c>
      <c r="C38" s="32"/>
      <c r="D38" s="23"/>
      <c r="E38" s="23"/>
      <c r="F38" s="23"/>
      <c r="G38" s="31"/>
      <c r="H38" s="24">
        <v>0.03</v>
      </c>
      <c r="I38" s="53"/>
      <c r="J38" s="26"/>
      <c r="K38" s="24"/>
      <c r="L38" s="53"/>
      <c r="M38" s="22"/>
      <c r="N38" s="22"/>
      <c r="O38" s="22"/>
      <c r="P38" s="22"/>
      <c r="Q38" s="22"/>
      <c r="R38" s="22"/>
      <c r="S38" s="22"/>
      <c r="T38" s="22"/>
      <c r="U38" s="22"/>
      <c r="V38" s="65"/>
    </row>
    <row r="39" spans="1:22" ht="19.5" customHeight="1">
      <c r="A39" s="31" t="s">
        <v>57</v>
      </c>
      <c r="B39" s="23">
        <f t="shared" si="7"/>
        <v>20</v>
      </c>
      <c r="C39" s="32"/>
      <c r="D39" s="39">
        <v>20</v>
      </c>
      <c r="E39" s="39"/>
      <c r="F39" s="39"/>
      <c r="G39" s="40">
        <v>0.1</v>
      </c>
      <c r="H39" s="41">
        <v>0.02</v>
      </c>
      <c r="I39" s="53">
        <f t="shared" si="8"/>
        <v>0.19999999999999998</v>
      </c>
      <c r="J39" s="41"/>
      <c r="K39" s="41"/>
      <c r="L39" s="53"/>
      <c r="M39" s="22"/>
      <c r="N39" s="22"/>
      <c r="O39" s="22"/>
      <c r="P39" s="22"/>
      <c r="Q39" s="22"/>
      <c r="R39" s="22"/>
      <c r="S39" s="22"/>
      <c r="T39" s="22"/>
      <c r="U39" s="22"/>
      <c r="V39" s="65"/>
    </row>
    <row r="40" spans="1:22" ht="19.5" customHeight="1">
      <c r="A40" s="31" t="s">
        <v>58</v>
      </c>
      <c r="B40" s="23">
        <f t="shared" si="7"/>
        <v>20</v>
      </c>
      <c r="C40" s="32">
        <v>5</v>
      </c>
      <c r="D40" s="23">
        <v>15</v>
      </c>
      <c r="E40" s="23"/>
      <c r="F40" s="23"/>
      <c r="G40" s="42">
        <v>0.1</v>
      </c>
      <c r="H40" s="24">
        <v>0.015</v>
      </c>
      <c r="I40" s="53">
        <f t="shared" si="8"/>
        <v>0.15</v>
      </c>
      <c r="J40" s="24"/>
      <c r="K40" s="24"/>
      <c r="L40" s="53"/>
      <c r="M40" s="22"/>
      <c r="N40" s="22"/>
      <c r="O40" s="22"/>
      <c r="P40" s="22"/>
      <c r="Q40" s="22"/>
      <c r="R40" s="22"/>
      <c r="S40" s="22"/>
      <c r="T40" s="22"/>
      <c r="U40" s="22"/>
      <c r="V40" s="65"/>
    </row>
    <row r="41" spans="1:22" s="3" customFormat="1" ht="19.5" customHeight="1">
      <c r="A41" s="31" t="s">
        <v>59</v>
      </c>
      <c r="B41" s="23">
        <f t="shared" si="7"/>
        <v>15</v>
      </c>
      <c r="C41" s="32">
        <v>15</v>
      </c>
      <c r="D41" s="37"/>
      <c r="E41" s="37"/>
      <c r="F41" s="37"/>
      <c r="G41" s="43"/>
      <c r="H41" s="26">
        <v>0.015</v>
      </c>
      <c r="I41" s="53"/>
      <c r="J41" s="26"/>
      <c r="K41" s="26"/>
      <c r="L41" s="51"/>
      <c r="M41" s="54"/>
      <c r="N41" s="54"/>
      <c r="O41" s="54"/>
      <c r="P41" s="54"/>
      <c r="Q41" s="54"/>
      <c r="R41" s="54"/>
      <c r="S41" s="54"/>
      <c r="T41" s="54"/>
      <c r="U41" s="54"/>
      <c r="V41" s="65"/>
    </row>
    <row r="42" spans="1:22" ht="19.5" customHeight="1">
      <c r="A42" s="31" t="s">
        <v>60</v>
      </c>
      <c r="B42" s="23">
        <f t="shared" si="7"/>
        <v>508</v>
      </c>
      <c r="C42" s="32">
        <v>498</v>
      </c>
      <c r="D42" s="23">
        <v>10</v>
      </c>
      <c r="E42" s="23"/>
      <c r="F42" s="23"/>
      <c r="G42" s="42">
        <v>0.4</v>
      </c>
      <c r="H42" s="26">
        <v>0.2</v>
      </c>
      <c r="I42" s="53">
        <f t="shared" si="8"/>
        <v>0.5</v>
      </c>
      <c r="J42" s="26">
        <v>0.1</v>
      </c>
      <c r="K42" s="55"/>
      <c r="L42" s="53">
        <f>K42/J42</f>
        <v>0</v>
      </c>
      <c r="M42" s="22"/>
      <c r="N42" s="22"/>
      <c r="O42" s="22"/>
      <c r="P42" s="22"/>
      <c r="Q42" s="22"/>
      <c r="R42" s="22"/>
      <c r="S42" s="22"/>
      <c r="T42" s="22"/>
      <c r="U42" s="22"/>
      <c r="V42" s="65"/>
    </row>
    <row r="43" spans="1:22" ht="19.5" customHeight="1">
      <c r="A43" s="31" t="s">
        <v>61</v>
      </c>
      <c r="B43" s="23">
        <f t="shared" si="7"/>
        <v>95</v>
      </c>
      <c r="C43" s="32">
        <v>90</v>
      </c>
      <c r="D43" s="23">
        <v>5</v>
      </c>
      <c r="E43" s="23"/>
      <c r="F43" s="23"/>
      <c r="G43" s="42">
        <v>0.2</v>
      </c>
      <c r="H43" s="26">
        <v>0.02</v>
      </c>
      <c r="I43" s="53">
        <f t="shared" si="8"/>
        <v>0.09999999999999999</v>
      </c>
      <c r="J43" s="26">
        <v>0.1</v>
      </c>
      <c r="K43" s="55"/>
      <c r="L43" s="53">
        <f>K43/J43</f>
        <v>0</v>
      </c>
      <c r="M43" s="22"/>
      <c r="N43" s="22"/>
      <c r="O43" s="22"/>
      <c r="P43" s="22"/>
      <c r="Q43" s="22"/>
      <c r="R43" s="22"/>
      <c r="S43" s="22"/>
      <c r="T43" s="22"/>
      <c r="U43" s="22"/>
      <c r="V43" s="65"/>
    </row>
    <row r="44" spans="1:22" s="1" customFormat="1" ht="19.5" customHeight="1">
      <c r="A44" s="16" t="s">
        <v>62</v>
      </c>
      <c r="B44" s="19">
        <f t="shared" si="7"/>
        <v>1163</v>
      </c>
      <c r="C44" s="44">
        <f aca="true" t="shared" si="9" ref="C44:H44">SUM(C45:C51)</f>
        <v>168</v>
      </c>
      <c r="D44" s="44">
        <f t="shared" si="9"/>
        <v>995</v>
      </c>
      <c r="E44" s="44"/>
      <c r="F44" s="44"/>
      <c r="G44" s="29">
        <f t="shared" si="9"/>
        <v>1.1</v>
      </c>
      <c r="H44" s="18">
        <f t="shared" si="9"/>
        <v>0.34579999999999994</v>
      </c>
      <c r="I44" s="51">
        <f t="shared" si="8"/>
        <v>0.3143636363636363</v>
      </c>
      <c r="J44" s="29">
        <f>SUM(J45:J51)</f>
        <v>0.30000000000000004</v>
      </c>
      <c r="K44" s="18">
        <f>SUM(K45:K51)</f>
        <v>0.17400000000000002</v>
      </c>
      <c r="L44" s="51">
        <f>K44/J44</f>
        <v>0.58</v>
      </c>
      <c r="M44" s="17">
        <v>25</v>
      </c>
      <c r="N44" s="17">
        <v>1</v>
      </c>
      <c r="O44" s="18">
        <v>0.1</v>
      </c>
      <c r="P44" s="17">
        <v>5</v>
      </c>
      <c r="Q44" s="18">
        <v>0.077</v>
      </c>
      <c r="R44" s="17">
        <v>33</v>
      </c>
      <c r="S44" s="17">
        <v>2</v>
      </c>
      <c r="T44" s="17">
        <f>SUM(T45:T51)</f>
        <v>699</v>
      </c>
      <c r="U44" s="17">
        <f>SUM(U45:U51)</f>
        <v>144</v>
      </c>
      <c r="V44" s="66"/>
    </row>
    <row r="45" spans="1:22" s="2" customFormat="1" ht="19.5" customHeight="1">
      <c r="A45" s="38" t="s">
        <v>63</v>
      </c>
      <c r="B45" s="23">
        <f aca="true" t="shared" si="10" ref="B45:B58">SUM(C45:F45)</f>
        <v>200</v>
      </c>
      <c r="C45" s="45">
        <v>40</v>
      </c>
      <c r="D45" s="32">
        <v>160</v>
      </c>
      <c r="E45" s="32"/>
      <c r="F45" s="32"/>
      <c r="G45" s="26">
        <v>0.1</v>
      </c>
      <c r="H45" s="26">
        <v>0.035</v>
      </c>
      <c r="I45" s="53">
        <f aca="true" t="shared" si="11" ref="I45:I57">H45/G45</f>
        <v>0.35000000000000003</v>
      </c>
      <c r="J45" s="56"/>
      <c r="K45" s="26">
        <v>0.06</v>
      </c>
      <c r="L45" s="53"/>
      <c r="M45" s="38">
        <v>3</v>
      </c>
      <c r="N45" s="22"/>
      <c r="O45" s="26"/>
      <c r="P45" s="38"/>
      <c r="Q45" s="26"/>
      <c r="R45" s="22">
        <v>3</v>
      </c>
      <c r="S45" s="22"/>
      <c r="T45" s="22"/>
      <c r="U45" s="22"/>
      <c r="V45" s="63"/>
    </row>
    <row r="46" spans="1:22" s="2" customFormat="1" ht="19.5" customHeight="1">
      <c r="A46" s="38" t="s">
        <v>64</v>
      </c>
      <c r="B46" s="23">
        <f t="shared" si="10"/>
        <v>130</v>
      </c>
      <c r="C46" s="45">
        <v>50</v>
      </c>
      <c r="D46" s="32">
        <v>80</v>
      </c>
      <c r="E46" s="32"/>
      <c r="F46" s="32"/>
      <c r="G46" s="26">
        <v>0.2</v>
      </c>
      <c r="H46" s="26">
        <v>0.068</v>
      </c>
      <c r="I46" s="53">
        <f t="shared" si="11"/>
        <v>0.34</v>
      </c>
      <c r="J46" s="56">
        <v>0.1</v>
      </c>
      <c r="K46" s="26">
        <v>0.083</v>
      </c>
      <c r="L46" s="53">
        <f>K46/J46</f>
        <v>0.83</v>
      </c>
      <c r="M46" s="38">
        <v>14</v>
      </c>
      <c r="N46" s="22"/>
      <c r="O46" s="26"/>
      <c r="P46" s="38">
        <v>1</v>
      </c>
      <c r="Q46" s="46">
        <v>0.007</v>
      </c>
      <c r="R46" s="22">
        <v>3</v>
      </c>
      <c r="S46" s="22"/>
      <c r="T46" s="22">
        <v>298</v>
      </c>
      <c r="U46" s="22">
        <v>84</v>
      </c>
      <c r="V46" s="63"/>
    </row>
    <row r="47" spans="1:22" s="2" customFormat="1" ht="19.5" customHeight="1">
      <c r="A47" s="22" t="s">
        <v>65</v>
      </c>
      <c r="B47" s="23">
        <f t="shared" si="10"/>
        <v>530</v>
      </c>
      <c r="C47" s="45">
        <v>30</v>
      </c>
      <c r="D47" s="45">
        <v>500</v>
      </c>
      <c r="E47" s="45"/>
      <c r="F47" s="45"/>
      <c r="G47" s="26">
        <v>0.5</v>
      </c>
      <c r="H47" s="26">
        <v>0.153</v>
      </c>
      <c r="I47" s="53">
        <f t="shared" si="11"/>
        <v>0.306</v>
      </c>
      <c r="J47" s="56">
        <v>0.2</v>
      </c>
      <c r="K47" s="55"/>
      <c r="L47" s="53">
        <f>K47/J47</f>
        <v>0</v>
      </c>
      <c r="M47" s="38">
        <v>2</v>
      </c>
      <c r="N47" s="22">
        <v>1</v>
      </c>
      <c r="O47" s="26">
        <v>0.1</v>
      </c>
      <c r="P47" s="38">
        <v>2</v>
      </c>
      <c r="Q47" s="26">
        <v>0.01</v>
      </c>
      <c r="R47" s="22">
        <v>20</v>
      </c>
      <c r="S47" s="22">
        <v>2</v>
      </c>
      <c r="T47" s="22">
        <v>1</v>
      </c>
      <c r="U47" s="22">
        <v>60</v>
      </c>
      <c r="V47" s="63"/>
    </row>
    <row r="48" spans="1:22" s="2" customFormat="1" ht="19.5" customHeight="1">
      <c r="A48" s="38" t="s">
        <v>66</v>
      </c>
      <c r="B48" s="23">
        <f t="shared" si="10"/>
        <v>110</v>
      </c>
      <c r="C48" s="45">
        <v>20</v>
      </c>
      <c r="D48" s="32">
        <v>90</v>
      </c>
      <c r="E48" s="32"/>
      <c r="F48" s="32"/>
      <c r="G48" s="26">
        <v>0.2</v>
      </c>
      <c r="H48" s="26">
        <v>0.04</v>
      </c>
      <c r="I48" s="53">
        <f t="shared" si="11"/>
        <v>0.19999999999999998</v>
      </c>
      <c r="J48" s="56"/>
      <c r="K48" s="55"/>
      <c r="L48" s="53"/>
      <c r="M48" s="38">
        <v>2</v>
      </c>
      <c r="N48" s="22"/>
      <c r="O48" s="22"/>
      <c r="P48" s="38">
        <v>2</v>
      </c>
      <c r="Q48" s="26">
        <v>0.06</v>
      </c>
      <c r="R48" s="22">
        <v>3</v>
      </c>
      <c r="S48" s="22"/>
      <c r="T48" s="22">
        <v>350</v>
      </c>
      <c r="U48" s="22"/>
      <c r="V48" s="63"/>
    </row>
    <row r="49" spans="1:22" s="2" customFormat="1" ht="19.5" customHeight="1">
      <c r="A49" s="38" t="s">
        <v>67</v>
      </c>
      <c r="B49" s="23">
        <f t="shared" si="10"/>
        <v>42</v>
      </c>
      <c r="C49" s="45">
        <v>2</v>
      </c>
      <c r="D49" s="32">
        <v>40</v>
      </c>
      <c r="E49" s="32"/>
      <c r="F49" s="32"/>
      <c r="G49" s="46"/>
      <c r="H49" s="26"/>
      <c r="I49" s="53"/>
      <c r="J49" s="26"/>
      <c r="K49" s="55"/>
      <c r="L49" s="53"/>
      <c r="M49" s="38">
        <v>1</v>
      </c>
      <c r="N49" s="22"/>
      <c r="O49" s="22"/>
      <c r="P49" s="38"/>
      <c r="Q49" s="38"/>
      <c r="R49" s="22"/>
      <c r="S49" s="22"/>
      <c r="T49" s="22">
        <v>30</v>
      </c>
      <c r="U49" s="22"/>
      <c r="V49" s="63"/>
    </row>
    <row r="50" spans="1:22" s="2" customFormat="1" ht="19.5" customHeight="1">
      <c r="A50" s="38" t="s">
        <v>68</v>
      </c>
      <c r="B50" s="23">
        <f t="shared" si="10"/>
        <v>51</v>
      </c>
      <c r="C50" s="45">
        <v>6</v>
      </c>
      <c r="D50" s="32">
        <v>45</v>
      </c>
      <c r="E50" s="32"/>
      <c r="F50" s="32"/>
      <c r="G50" s="46"/>
      <c r="H50" s="26">
        <v>0.0098</v>
      </c>
      <c r="I50" s="53"/>
      <c r="J50" s="26"/>
      <c r="K50" s="55">
        <v>0.011</v>
      </c>
      <c r="L50" s="53"/>
      <c r="M50" s="38">
        <v>1</v>
      </c>
      <c r="N50" s="22"/>
      <c r="O50" s="22"/>
      <c r="P50" s="22"/>
      <c r="Q50" s="22"/>
      <c r="R50" s="22"/>
      <c r="S50" s="22"/>
      <c r="T50" s="22">
        <v>20</v>
      </c>
      <c r="U50" s="22"/>
      <c r="V50" s="67"/>
    </row>
    <row r="51" spans="1:22" s="2" customFormat="1" ht="19.5" customHeight="1">
      <c r="A51" s="22" t="s">
        <v>69</v>
      </c>
      <c r="B51" s="23">
        <f t="shared" si="10"/>
        <v>100</v>
      </c>
      <c r="C51" s="32">
        <v>20</v>
      </c>
      <c r="D51" s="45">
        <v>80</v>
      </c>
      <c r="E51" s="45"/>
      <c r="F51" s="45"/>
      <c r="G51" s="26">
        <v>0.1</v>
      </c>
      <c r="H51" s="26">
        <v>0.04</v>
      </c>
      <c r="I51" s="53">
        <f t="shared" si="11"/>
        <v>0.39999999999999997</v>
      </c>
      <c r="J51" s="56"/>
      <c r="K51" s="26">
        <v>0.02</v>
      </c>
      <c r="L51" s="53"/>
      <c r="M51" s="38">
        <v>2</v>
      </c>
      <c r="N51" s="22"/>
      <c r="O51" s="22"/>
      <c r="P51" s="22"/>
      <c r="Q51" s="22"/>
      <c r="R51" s="22">
        <v>4</v>
      </c>
      <c r="S51" s="22">
        <v>0</v>
      </c>
      <c r="T51" s="22"/>
      <c r="U51" s="22"/>
      <c r="V51" s="63"/>
    </row>
    <row r="52" spans="1:22" s="2" customFormat="1" ht="19.5" customHeight="1">
      <c r="A52" s="29" t="s">
        <v>70</v>
      </c>
      <c r="B52" s="44">
        <f t="shared" si="10"/>
        <v>75</v>
      </c>
      <c r="C52" s="44"/>
      <c r="D52" s="44">
        <f>SUM(D53:D54)</f>
        <v>75</v>
      </c>
      <c r="E52" s="44"/>
      <c r="F52" s="44"/>
      <c r="G52" s="29">
        <f>SUM(G53:G54)</f>
        <v>0.1</v>
      </c>
      <c r="H52" s="18">
        <f>SUM(H53:H54)</f>
        <v>0</v>
      </c>
      <c r="I52" s="51">
        <f t="shared" si="11"/>
        <v>0</v>
      </c>
      <c r="J52" s="30"/>
      <c r="K52" s="57"/>
      <c r="L52" s="51"/>
      <c r="M52" s="58"/>
      <c r="N52" s="58"/>
      <c r="O52" s="22"/>
      <c r="P52" s="58"/>
      <c r="Q52" s="22"/>
      <c r="R52" s="58"/>
      <c r="S52" s="22"/>
      <c r="T52" s="58"/>
      <c r="U52" s="22"/>
      <c r="V52" s="58"/>
    </row>
    <row r="53" spans="1:22" ht="19.5" customHeight="1">
      <c r="A53" s="31" t="s">
        <v>71</v>
      </c>
      <c r="B53" s="45">
        <f t="shared" si="10"/>
        <v>40</v>
      </c>
      <c r="C53" s="45"/>
      <c r="D53" s="45">
        <v>40</v>
      </c>
      <c r="E53" s="45"/>
      <c r="F53" s="45"/>
      <c r="G53" s="47">
        <v>0.1</v>
      </c>
      <c r="H53" s="26"/>
      <c r="I53" s="53">
        <f t="shared" si="11"/>
        <v>0</v>
      </c>
      <c r="J53" s="56"/>
      <c r="K53" s="55"/>
      <c r="L53" s="51"/>
      <c r="M53" s="22"/>
      <c r="N53" s="22"/>
      <c r="O53" s="22"/>
      <c r="P53" s="22"/>
      <c r="Q53" s="22"/>
      <c r="R53" s="22"/>
      <c r="S53" s="22"/>
      <c r="T53" s="22"/>
      <c r="U53" s="22"/>
      <c r="V53" s="63"/>
    </row>
    <row r="54" spans="1:22" ht="19.5" customHeight="1">
      <c r="A54" s="31" t="s">
        <v>72</v>
      </c>
      <c r="B54" s="45">
        <f t="shared" si="10"/>
        <v>35</v>
      </c>
      <c r="C54" s="45"/>
      <c r="D54" s="45">
        <v>35</v>
      </c>
      <c r="E54" s="45"/>
      <c r="F54" s="45"/>
      <c r="G54" s="47"/>
      <c r="H54" s="26"/>
      <c r="I54" s="53"/>
      <c r="J54" s="56"/>
      <c r="K54" s="55"/>
      <c r="L54" s="51"/>
      <c r="M54" s="22"/>
      <c r="N54" s="22"/>
      <c r="O54" s="22"/>
      <c r="P54" s="22"/>
      <c r="Q54" s="22"/>
      <c r="R54" s="22"/>
      <c r="S54" s="22"/>
      <c r="T54" s="22"/>
      <c r="U54" s="22"/>
      <c r="V54" s="63"/>
    </row>
    <row r="55" spans="1:22" s="2" customFormat="1" ht="19.5" customHeight="1">
      <c r="A55" s="16" t="s">
        <v>73</v>
      </c>
      <c r="B55" s="19">
        <f t="shared" si="10"/>
        <v>1540</v>
      </c>
      <c r="C55" s="44">
        <f aca="true" t="shared" si="12" ref="C55:H55">SUM(C56:C58)</f>
        <v>110</v>
      </c>
      <c r="D55" s="44">
        <f t="shared" si="12"/>
        <v>1430</v>
      </c>
      <c r="E55" s="44"/>
      <c r="F55" s="44"/>
      <c r="G55" s="30">
        <f t="shared" si="12"/>
        <v>3</v>
      </c>
      <c r="H55" s="18">
        <f t="shared" si="12"/>
        <v>1.2</v>
      </c>
      <c r="I55" s="51">
        <f t="shared" si="11"/>
        <v>0.39999999999999997</v>
      </c>
      <c r="J55" s="30">
        <f>SUM(J56:J58)</f>
        <v>0.3</v>
      </c>
      <c r="K55" s="18">
        <f>SUM(K56:K58)</f>
        <v>0</v>
      </c>
      <c r="L55" s="51">
        <f>K55/J55</f>
        <v>0</v>
      </c>
      <c r="M55" s="17">
        <v>0</v>
      </c>
      <c r="N55" s="17">
        <v>0</v>
      </c>
      <c r="O55" s="18">
        <v>0</v>
      </c>
      <c r="P55" s="17"/>
      <c r="Q55" s="18"/>
      <c r="R55" s="17"/>
      <c r="S55" s="17"/>
      <c r="T55" s="17">
        <f>SUM(T56:T58)</f>
        <v>0</v>
      </c>
      <c r="U55" s="17">
        <f>SUM(U56:U58)</f>
        <v>0</v>
      </c>
      <c r="V55" s="17"/>
    </row>
    <row r="56" spans="1:22" ht="19.5" customHeight="1">
      <c r="A56" s="25" t="s">
        <v>74</v>
      </c>
      <c r="B56" s="23">
        <f t="shared" si="10"/>
        <v>800</v>
      </c>
      <c r="C56" s="45">
        <v>50</v>
      </c>
      <c r="D56" s="45">
        <v>750</v>
      </c>
      <c r="E56" s="45"/>
      <c r="F56" s="45"/>
      <c r="G56" s="48">
        <v>1</v>
      </c>
      <c r="H56" s="26">
        <v>0.3</v>
      </c>
      <c r="I56" s="53">
        <f t="shared" si="11"/>
        <v>0.3</v>
      </c>
      <c r="J56" s="28"/>
      <c r="K56" s="55"/>
      <c r="L56" s="51"/>
      <c r="M56" s="22"/>
      <c r="N56" s="22"/>
      <c r="O56" s="22"/>
      <c r="P56" s="22"/>
      <c r="Q56" s="22"/>
      <c r="R56" s="22"/>
      <c r="S56" s="22"/>
      <c r="T56" s="22"/>
      <c r="U56" s="22"/>
      <c r="V56" s="65"/>
    </row>
    <row r="57" spans="1:22" ht="19.5" customHeight="1">
      <c r="A57" s="25" t="s">
        <v>75</v>
      </c>
      <c r="B57" s="23">
        <f t="shared" si="10"/>
        <v>180</v>
      </c>
      <c r="C57" s="45"/>
      <c r="D57" s="45">
        <v>180</v>
      </c>
      <c r="E57" s="45"/>
      <c r="F57" s="45"/>
      <c r="G57" s="47"/>
      <c r="H57" s="26"/>
      <c r="I57" s="53"/>
      <c r="J57" s="56"/>
      <c r="K57" s="55"/>
      <c r="L57" s="51"/>
      <c r="M57" s="22"/>
      <c r="N57" s="22"/>
      <c r="O57" s="22"/>
      <c r="P57" s="22"/>
      <c r="Q57" s="22"/>
      <c r="R57" s="22"/>
      <c r="S57" s="22"/>
      <c r="T57" s="22"/>
      <c r="U57" s="22"/>
      <c r="V57" s="68"/>
    </row>
    <row r="58" spans="1:22" ht="19.5" customHeight="1">
      <c r="A58" s="25" t="s">
        <v>76</v>
      </c>
      <c r="B58" s="23">
        <f t="shared" si="10"/>
        <v>560</v>
      </c>
      <c r="C58" s="45">
        <v>60</v>
      </c>
      <c r="D58" s="45">
        <v>500</v>
      </c>
      <c r="E58" s="45"/>
      <c r="F58" s="45"/>
      <c r="G58" s="48">
        <v>2</v>
      </c>
      <c r="H58" s="26">
        <v>0.9</v>
      </c>
      <c r="I58" s="53">
        <f aca="true" t="shared" si="13" ref="I58:I64">H58/G58</f>
        <v>0.45</v>
      </c>
      <c r="J58" s="28">
        <v>0.3</v>
      </c>
      <c r="K58" s="24"/>
      <c r="L58" s="53">
        <f>K58/J58</f>
        <v>0</v>
      </c>
      <c r="M58" s="22"/>
      <c r="N58" s="22"/>
      <c r="O58" s="22"/>
      <c r="P58" s="22"/>
      <c r="Q58" s="22"/>
      <c r="R58" s="22"/>
      <c r="S58" s="22"/>
      <c r="T58" s="22"/>
      <c r="U58" s="22"/>
      <c r="V58" s="65"/>
    </row>
    <row r="59" spans="1:22" s="1" customFormat="1" ht="19.5" customHeight="1">
      <c r="A59" s="29" t="s">
        <v>77</v>
      </c>
      <c r="B59" s="19">
        <f aca="true" t="shared" si="14" ref="B59:B64">SUM(C59:F59)</f>
        <v>215</v>
      </c>
      <c r="C59" s="44"/>
      <c r="D59" s="44">
        <f>SUM(D60:D63)</f>
        <v>215</v>
      </c>
      <c r="E59" s="44"/>
      <c r="F59" s="44"/>
      <c r="G59" s="49">
        <f>SUM(G60:G63)</f>
        <v>0.44999999999999996</v>
      </c>
      <c r="H59" s="18">
        <f>SUM(H60:H63)</f>
        <v>0.11499999999999999</v>
      </c>
      <c r="I59" s="51">
        <f t="shared" si="13"/>
        <v>0.25555555555555554</v>
      </c>
      <c r="J59" s="30"/>
      <c r="K59" s="57"/>
      <c r="L59" s="51"/>
      <c r="M59" s="58">
        <v>10</v>
      </c>
      <c r="N59" s="58">
        <v>0</v>
      </c>
      <c r="O59" s="18">
        <v>0</v>
      </c>
      <c r="P59" s="58">
        <v>2</v>
      </c>
      <c r="Q59" s="58">
        <v>0.034</v>
      </c>
      <c r="R59" s="58">
        <v>16</v>
      </c>
      <c r="S59" s="58"/>
      <c r="T59" s="58">
        <f>SUM(T60:T63)</f>
        <v>363</v>
      </c>
      <c r="U59" s="58">
        <f>SUM(U60:U63)</f>
        <v>65</v>
      </c>
      <c r="V59" s="58"/>
    </row>
    <row r="60" spans="1:22" ht="19.5" customHeight="1">
      <c r="A60" s="31" t="s">
        <v>78</v>
      </c>
      <c r="B60" s="23">
        <f t="shared" si="14"/>
        <v>75</v>
      </c>
      <c r="C60" s="45"/>
      <c r="D60" s="45">
        <v>75</v>
      </c>
      <c r="E60" s="45"/>
      <c r="F60" s="45"/>
      <c r="G60" s="47">
        <v>0.15</v>
      </c>
      <c r="H60" s="26">
        <v>0.04</v>
      </c>
      <c r="I60" s="53">
        <f t="shared" si="13"/>
        <v>0.26666666666666666</v>
      </c>
      <c r="J60" s="56"/>
      <c r="K60" s="55"/>
      <c r="L60" s="51"/>
      <c r="M60" s="22">
        <v>5</v>
      </c>
      <c r="N60" s="22"/>
      <c r="O60" s="22"/>
      <c r="P60" s="22">
        <v>1</v>
      </c>
      <c r="Q60" s="22">
        <v>0.023</v>
      </c>
      <c r="R60" s="22">
        <v>4</v>
      </c>
      <c r="S60" s="22"/>
      <c r="T60" s="22">
        <v>50</v>
      </c>
      <c r="U60" s="22"/>
      <c r="V60" s="63"/>
    </row>
    <row r="61" spans="1:22" ht="19.5" customHeight="1">
      <c r="A61" s="31" t="s">
        <v>79</v>
      </c>
      <c r="B61" s="23">
        <f t="shared" si="14"/>
        <v>50</v>
      </c>
      <c r="C61" s="45"/>
      <c r="D61" s="45">
        <v>50</v>
      </c>
      <c r="E61" s="45"/>
      <c r="F61" s="45"/>
      <c r="G61" s="47">
        <v>0.1</v>
      </c>
      <c r="H61" s="26">
        <v>0.04</v>
      </c>
      <c r="I61" s="53">
        <f t="shared" si="13"/>
        <v>0.39999999999999997</v>
      </c>
      <c r="J61" s="56"/>
      <c r="K61" s="55"/>
      <c r="L61" s="51"/>
      <c r="M61" s="22">
        <v>4</v>
      </c>
      <c r="N61" s="22"/>
      <c r="O61" s="22"/>
      <c r="P61" s="22"/>
      <c r="Q61" s="22"/>
      <c r="R61" s="22">
        <v>9</v>
      </c>
      <c r="S61" s="22"/>
      <c r="T61" s="22">
        <v>253</v>
      </c>
      <c r="U61" s="22">
        <v>45</v>
      </c>
      <c r="V61" s="65"/>
    </row>
    <row r="62" spans="1:22" ht="19.5" customHeight="1">
      <c r="A62" s="31" t="s">
        <v>80</v>
      </c>
      <c r="B62" s="23">
        <f t="shared" si="14"/>
        <v>40</v>
      </c>
      <c r="C62" s="45"/>
      <c r="D62" s="45">
        <v>40</v>
      </c>
      <c r="E62" s="45"/>
      <c r="F62" s="45"/>
      <c r="G62" s="47">
        <v>0.1</v>
      </c>
      <c r="H62" s="26">
        <v>0.01</v>
      </c>
      <c r="I62" s="53">
        <f t="shared" si="13"/>
        <v>0.09999999999999999</v>
      </c>
      <c r="J62" s="56"/>
      <c r="K62" s="55"/>
      <c r="L62" s="51"/>
      <c r="M62" s="22"/>
      <c r="N62" s="22"/>
      <c r="O62" s="22"/>
      <c r="P62" s="22">
        <v>1</v>
      </c>
      <c r="Q62" s="22">
        <v>0.011</v>
      </c>
      <c r="R62" s="22">
        <v>1</v>
      </c>
      <c r="S62" s="22"/>
      <c r="T62" s="22">
        <v>30</v>
      </c>
      <c r="U62" s="22"/>
      <c r="V62" s="63"/>
    </row>
    <row r="63" spans="1:22" ht="19.5" customHeight="1">
      <c r="A63" s="31" t="s">
        <v>81</v>
      </c>
      <c r="B63" s="23">
        <f t="shared" si="14"/>
        <v>50</v>
      </c>
      <c r="C63" s="45"/>
      <c r="D63" s="45">
        <v>50</v>
      </c>
      <c r="E63" s="45"/>
      <c r="F63" s="45"/>
      <c r="G63" s="47">
        <v>0.1</v>
      </c>
      <c r="H63" s="26">
        <v>0.025</v>
      </c>
      <c r="I63" s="53">
        <f t="shared" si="13"/>
        <v>0.25</v>
      </c>
      <c r="J63" s="56"/>
      <c r="K63" s="55"/>
      <c r="L63" s="51"/>
      <c r="M63" s="22">
        <v>1</v>
      </c>
      <c r="N63" s="22"/>
      <c r="O63" s="22"/>
      <c r="P63" s="22"/>
      <c r="Q63" s="22"/>
      <c r="R63" s="22">
        <v>2</v>
      </c>
      <c r="S63" s="22"/>
      <c r="T63" s="22">
        <v>30</v>
      </c>
      <c r="U63" s="22">
        <v>20</v>
      </c>
      <c r="V63" s="63"/>
    </row>
    <row r="64" spans="1:22" s="2" customFormat="1" ht="19.5" customHeight="1">
      <c r="A64" s="29" t="s">
        <v>82</v>
      </c>
      <c r="B64" s="19">
        <f t="shared" si="14"/>
        <v>95</v>
      </c>
      <c r="C64" s="44"/>
      <c r="D64" s="44">
        <f>SUM(D65:D69)</f>
        <v>95</v>
      </c>
      <c r="E64" s="44"/>
      <c r="F64" s="44"/>
      <c r="G64" s="50">
        <f>SUM(G65:G69)</f>
        <v>0.44999999999999996</v>
      </c>
      <c r="H64" s="18">
        <f>SUM(H65:H69)</f>
        <v>0.191</v>
      </c>
      <c r="I64" s="51">
        <f t="shared" si="13"/>
        <v>0.4244444444444445</v>
      </c>
      <c r="J64" s="50"/>
      <c r="K64" s="18"/>
      <c r="L64" s="51"/>
      <c r="M64" s="58">
        <v>0</v>
      </c>
      <c r="N64" s="50"/>
      <c r="O64" s="22"/>
      <c r="P64" s="58"/>
      <c r="Q64" s="22"/>
      <c r="R64" s="58"/>
      <c r="S64" s="58"/>
      <c r="T64" s="58">
        <f>SUM(T65:T69)</f>
        <v>0</v>
      </c>
      <c r="U64" s="22"/>
      <c r="V64" s="63"/>
    </row>
    <row r="65" spans="1:22" ht="19.5" customHeight="1">
      <c r="A65" s="31" t="s">
        <v>83</v>
      </c>
      <c r="B65" s="19"/>
      <c r="C65" s="45"/>
      <c r="D65" s="45"/>
      <c r="E65" s="45"/>
      <c r="F65" s="45"/>
      <c r="G65" s="47"/>
      <c r="H65" s="26"/>
      <c r="I65" s="53"/>
      <c r="J65" s="47"/>
      <c r="K65" s="26"/>
      <c r="L65" s="53"/>
      <c r="M65" s="22"/>
      <c r="N65" s="22"/>
      <c r="O65" s="22"/>
      <c r="P65" s="22"/>
      <c r="Q65" s="22"/>
      <c r="R65" s="22"/>
      <c r="S65" s="22"/>
      <c r="T65" s="22"/>
      <c r="U65" s="22"/>
      <c r="V65" s="63"/>
    </row>
    <row r="66" spans="1:22" ht="19.5" customHeight="1">
      <c r="A66" s="25" t="s">
        <v>84</v>
      </c>
      <c r="B66" s="23">
        <f aca="true" t="shared" si="15" ref="B66:B71">SUM(C66:F66)</f>
        <v>75</v>
      </c>
      <c r="C66" s="45"/>
      <c r="D66" s="45">
        <v>75</v>
      </c>
      <c r="E66" s="45"/>
      <c r="F66" s="45"/>
      <c r="G66" s="47">
        <v>0.35</v>
      </c>
      <c r="H66" s="26">
        <v>0.18</v>
      </c>
      <c r="I66" s="53">
        <f>H66/G66</f>
        <v>0.5142857142857143</v>
      </c>
      <c r="J66" s="47"/>
      <c r="K66" s="26"/>
      <c r="L66" s="53"/>
      <c r="M66" s="22"/>
      <c r="N66" s="22"/>
      <c r="O66" s="22"/>
      <c r="P66" s="22"/>
      <c r="Q66" s="22"/>
      <c r="R66" s="22"/>
      <c r="S66" s="22"/>
      <c r="T66" s="22"/>
      <c r="U66" s="22"/>
      <c r="V66" s="68"/>
    </row>
    <row r="67" spans="1:22" ht="19.5" customHeight="1">
      <c r="A67" s="25" t="s">
        <v>85</v>
      </c>
      <c r="B67" s="45"/>
      <c r="C67" s="45"/>
      <c r="D67" s="45"/>
      <c r="E67" s="45"/>
      <c r="F67" s="45"/>
      <c r="G67" s="47">
        <v>0.1</v>
      </c>
      <c r="H67" s="26">
        <v>0.011</v>
      </c>
      <c r="I67" s="53">
        <f>H67/G67</f>
        <v>0.10999999999999999</v>
      </c>
      <c r="J67" s="47"/>
      <c r="K67" s="26"/>
      <c r="L67" s="53"/>
      <c r="M67" s="22"/>
      <c r="N67" s="22"/>
      <c r="O67" s="22"/>
      <c r="P67" s="22"/>
      <c r="Q67" s="22"/>
      <c r="R67" s="22"/>
      <c r="S67" s="22"/>
      <c r="T67" s="22"/>
      <c r="U67" s="22"/>
      <c r="V67" s="63"/>
    </row>
    <row r="68" spans="1:22" ht="19.5" customHeight="1">
      <c r="A68" s="31" t="s">
        <v>86</v>
      </c>
      <c r="B68" s="23">
        <f>SUM(C68:F68)</f>
        <v>20</v>
      </c>
      <c r="C68" s="45"/>
      <c r="D68" s="45">
        <v>20</v>
      </c>
      <c r="E68" s="45"/>
      <c r="F68" s="45"/>
      <c r="G68" s="48"/>
      <c r="H68" s="24"/>
      <c r="I68" s="53"/>
      <c r="J68" s="48"/>
      <c r="K68" s="24"/>
      <c r="L68" s="53"/>
      <c r="M68" s="23"/>
      <c r="N68" s="22"/>
      <c r="O68" s="22"/>
      <c r="P68" s="22"/>
      <c r="Q68" s="22"/>
      <c r="R68" s="22"/>
      <c r="S68" s="22"/>
      <c r="T68" s="22"/>
      <c r="U68" s="22"/>
      <c r="V68" s="63"/>
    </row>
    <row r="69" spans="1:22" ht="19.5" customHeight="1">
      <c r="A69" s="25" t="s">
        <v>87</v>
      </c>
      <c r="B69" s="45"/>
      <c r="C69" s="45"/>
      <c r="D69" s="45"/>
      <c r="E69" s="45"/>
      <c r="F69" s="45"/>
      <c r="G69" s="47"/>
      <c r="H69" s="26"/>
      <c r="I69" s="53"/>
      <c r="J69" s="77"/>
      <c r="K69" s="55"/>
      <c r="L69" s="53"/>
      <c r="M69" s="22"/>
      <c r="N69" s="22"/>
      <c r="O69" s="22"/>
      <c r="P69" s="22"/>
      <c r="Q69" s="22"/>
      <c r="R69" s="22"/>
      <c r="S69" s="22"/>
      <c r="T69" s="22"/>
      <c r="U69" s="22"/>
      <c r="V69" s="68"/>
    </row>
    <row r="70" spans="1:22" s="1" customFormat="1" ht="19.5" customHeight="1">
      <c r="A70" s="29" t="s">
        <v>88</v>
      </c>
      <c r="B70" s="19">
        <f t="shared" si="15"/>
        <v>815</v>
      </c>
      <c r="C70" s="44">
        <f aca="true" t="shared" si="16" ref="C70:H70">SUM(C71:C77)</f>
        <v>75</v>
      </c>
      <c r="D70" s="44">
        <f t="shared" si="16"/>
        <v>740</v>
      </c>
      <c r="E70" s="44"/>
      <c r="F70" s="44"/>
      <c r="G70" s="18">
        <f t="shared" si="16"/>
        <v>1.1500000000000001</v>
      </c>
      <c r="H70" s="18">
        <f t="shared" si="16"/>
        <v>0.3768</v>
      </c>
      <c r="I70" s="51">
        <f>H70/G70</f>
        <v>0.32765217391304347</v>
      </c>
      <c r="J70" s="29"/>
      <c r="K70" s="49"/>
      <c r="L70" s="51"/>
      <c r="M70" s="58">
        <v>0</v>
      </c>
      <c r="N70" s="58">
        <v>0</v>
      </c>
      <c r="O70" s="58">
        <v>0</v>
      </c>
      <c r="P70" s="58"/>
      <c r="Q70" s="58"/>
      <c r="R70" s="58"/>
      <c r="S70" s="58"/>
      <c r="T70" s="58">
        <f>SUM(T71:T77)+150</f>
        <v>150</v>
      </c>
      <c r="U70" s="58"/>
      <c r="V70" s="58"/>
    </row>
    <row r="71" spans="1:22" s="1" customFormat="1" ht="19.5" customHeight="1">
      <c r="A71" s="31" t="s">
        <v>89</v>
      </c>
      <c r="B71" s="23">
        <f t="shared" si="15"/>
        <v>15</v>
      </c>
      <c r="C71" s="45"/>
      <c r="D71" s="45">
        <v>15</v>
      </c>
      <c r="E71" s="45"/>
      <c r="F71" s="45"/>
      <c r="G71" s="43"/>
      <c r="H71" s="26"/>
      <c r="I71" s="53"/>
      <c r="J71" s="31"/>
      <c r="K71" s="26"/>
      <c r="L71" s="53"/>
      <c r="M71" s="22"/>
      <c r="N71" s="22"/>
      <c r="O71" s="26"/>
      <c r="P71" s="22"/>
      <c r="Q71" s="22"/>
      <c r="R71" s="22"/>
      <c r="S71" s="22"/>
      <c r="T71" s="22"/>
      <c r="U71" s="22"/>
      <c r="V71" s="22"/>
    </row>
    <row r="72" spans="1:22" ht="19.5" customHeight="1">
      <c r="A72" s="31" t="s">
        <v>90</v>
      </c>
      <c r="B72" s="23">
        <f aca="true" t="shared" si="17" ref="B72:B79">SUM(C72:F72)</f>
        <v>50</v>
      </c>
      <c r="C72" s="45"/>
      <c r="D72" s="45">
        <v>50</v>
      </c>
      <c r="E72" s="45"/>
      <c r="F72" s="45"/>
      <c r="G72" s="47">
        <v>0.1</v>
      </c>
      <c r="H72" s="26">
        <v>0.006</v>
      </c>
      <c r="I72" s="53">
        <f aca="true" t="shared" si="18" ref="I72:I78">H72/G72</f>
        <v>0.06</v>
      </c>
      <c r="J72" s="77"/>
      <c r="K72" s="26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</row>
    <row r="73" spans="1:22" ht="19.5" customHeight="1">
      <c r="A73" s="31" t="s">
        <v>91</v>
      </c>
      <c r="B73" s="23">
        <f t="shared" si="17"/>
        <v>190</v>
      </c>
      <c r="C73" s="45">
        <v>15</v>
      </c>
      <c r="D73" s="45">
        <v>175</v>
      </c>
      <c r="E73" s="45"/>
      <c r="F73" s="45"/>
      <c r="G73" s="47">
        <v>0.45</v>
      </c>
      <c r="H73" s="26">
        <v>0.26</v>
      </c>
      <c r="I73" s="53">
        <f t="shared" si="18"/>
        <v>0.5777777777777778</v>
      </c>
      <c r="J73" s="77"/>
      <c r="K73" s="26"/>
      <c r="L73" s="53"/>
      <c r="M73" s="22"/>
      <c r="N73" s="22"/>
      <c r="O73" s="22"/>
      <c r="P73" s="22"/>
      <c r="Q73" s="22"/>
      <c r="R73" s="22"/>
      <c r="S73" s="22"/>
      <c r="T73" s="22"/>
      <c r="U73" s="22"/>
      <c r="V73" s="22"/>
    </row>
    <row r="74" spans="1:22" ht="19.5" customHeight="1">
      <c r="A74" s="31" t="s">
        <v>92</v>
      </c>
      <c r="B74" s="23">
        <f t="shared" si="17"/>
        <v>60</v>
      </c>
      <c r="C74" s="45">
        <v>10</v>
      </c>
      <c r="D74" s="45">
        <v>50</v>
      </c>
      <c r="E74" s="45"/>
      <c r="F74" s="45"/>
      <c r="G74" s="47">
        <v>0.1</v>
      </c>
      <c r="H74" s="26">
        <v>0.03</v>
      </c>
      <c r="I74" s="53">
        <f t="shared" si="18"/>
        <v>0.3</v>
      </c>
      <c r="J74" s="77"/>
      <c r="K74" s="46"/>
      <c r="L74" s="53"/>
      <c r="M74" s="22"/>
      <c r="N74" s="22"/>
      <c r="O74" s="22"/>
      <c r="P74" s="22"/>
      <c r="Q74" s="22"/>
      <c r="R74" s="22"/>
      <c r="S74" s="22"/>
      <c r="T74" s="22"/>
      <c r="U74" s="22"/>
      <c r="V74" s="22"/>
    </row>
    <row r="75" spans="1:22" ht="19.5" customHeight="1">
      <c r="A75" s="31" t="s">
        <v>93</v>
      </c>
      <c r="B75" s="23">
        <f t="shared" si="17"/>
        <v>170</v>
      </c>
      <c r="C75" s="45">
        <v>20</v>
      </c>
      <c r="D75" s="45">
        <v>150</v>
      </c>
      <c r="E75" s="45"/>
      <c r="F75" s="45"/>
      <c r="G75" s="47">
        <v>0.2</v>
      </c>
      <c r="H75" s="26">
        <v>0.03</v>
      </c>
      <c r="I75" s="53">
        <f t="shared" si="18"/>
        <v>0.15</v>
      </c>
      <c r="J75" s="77"/>
      <c r="K75" s="26"/>
      <c r="L75" s="53"/>
      <c r="M75" s="22"/>
      <c r="N75" s="22"/>
      <c r="O75" s="22"/>
      <c r="P75" s="22"/>
      <c r="Q75" s="22"/>
      <c r="R75" s="22"/>
      <c r="S75" s="22"/>
      <c r="T75" s="22"/>
      <c r="U75" s="22"/>
      <c r="V75" s="22"/>
    </row>
    <row r="76" spans="1:22" ht="19.5" customHeight="1">
      <c r="A76" s="31" t="s">
        <v>94</v>
      </c>
      <c r="B76" s="23">
        <f t="shared" si="17"/>
        <v>80</v>
      </c>
      <c r="C76" s="45">
        <v>10</v>
      </c>
      <c r="D76" s="45">
        <v>70</v>
      </c>
      <c r="E76" s="45"/>
      <c r="F76" s="45"/>
      <c r="G76" s="47">
        <v>0.1</v>
      </c>
      <c r="H76" s="26">
        <v>0.0108</v>
      </c>
      <c r="I76" s="53">
        <f t="shared" si="18"/>
        <v>0.108</v>
      </c>
      <c r="J76" s="77"/>
      <c r="K76" s="26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</row>
    <row r="77" spans="1:22" ht="19.5" customHeight="1">
      <c r="A77" s="31" t="s">
        <v>95</v>
      </c>
      <c r="B77" s="23">
        <f t="shared" si="17"/>
        <v>250</v>
      </c>
      <c r="C77" s="45">
        <v>20</v>
      </c>
      <c r="D77" s="45">
        <v>230</v>
      </c>
      <c r="E77" s="45"/>
      <c r="F77" s="45"/>
      <c r="G77" s="47">
        <v>0.2</v>
      </c>
      <c r="H77" s="26">
        <v>0.04</v>
      </c>
      <c r="I77" s="53">
        <f t="shared" si="18"/>
        <v>0.19999999999999998</v>
      </c>
      <c r="J77" s="77"/>
      <c r="K77" s="26"/>
      <c r="L77" s="53"/>
      <c r="M77" s="22"/>
      <c r="N77" s="22"/>
      <c r="O77" s="22"/>
      <c r="P77" s="22"/>
      <c r="Q77" s="22"/>
      <c r="R77" s="22"/>
      <c r="S77" s="22"/>
      <c r="T77" s="22"/>
      <c r="U77" s="22"/>
      <c r="V77" s="22"/>
    </row>
    <row r="78" spans="1:22" s="2" customFormat="1" ht="19.5" customHeight="1">
      <c r="A78" s="29" t="s">
        <v>96</v>
      </c>
      <c r="B78" s="19">
        <f t="shared" si="17"/>
        <v>8001.35</v>
      </c>
      <c r="C78" s="17">
        <f aca="true" t="shared" si="19" ref="C78:H78">SUM(C79:C90)</f>
        <v>4200</v>
      </c>
      <c r="D78" s="17">
        <f t="shared" si="19"/>
        <v>3801.35</v>
      </c>
      <c r="E78" s="17"/>
      <c r="F78" s="17"/>
      <c r="G78" s="18">
        <f t="shared" si="19"/>
        <v>6.5</v>
      </c>
      <c r="H78" s="18">
        <f t="shared" si="19"/>
        <v>4.23</v>
      </c>
      <c r="I78" s="51">
        <f t="shared" si="18"/>
        <v>0.6507692307692309</v>
      </c>
      <c r="J78" s="30">
        <f>SUM(J79:J90)</f>
        <v>13</v>
      </c>
      <c r="K78" s="18">
        <v>5.39</v>
      </c>
      <c r="L78" s="51">
        <f aca="true" t="shared" si="20" ref="L73:L81">K78/J78</f>
        <v>0.4146153846153846</v>
      </c>
      <c r="M78" s="17">
        <v>19</v>
      </c>
      <c r="N78" s="17">
        <v>1</v>
      </c>
      <c r="O78" s="18">
        <v>0.1</v>
      </c>
      <c r="P78" s="17">
        <v>3</v>
      </c>
      <c r="Q78" s="18">
        <v>0.04</v>
      </c>
      <c r="R78" s="17"/>
      <c r="S78" s="17"/>
      <c r="T78" s="17">
        <f>SUM(T79:T90)</f>
        <v>1039</v>
      </c>
      <c r="U78" s="17">
        <f>SUM(U79:U90)</f>
        <v>10</v>
      </c>
      <c r="V78" s="17"/>
    </row>
    <row r="79" spans="1:22" ht="19.5" customHeight="1">
      <c r="A79" s="25" t="s">
        <v>97</v>
      </c>
      <c r="B79" s="23">
        <f t="shared" si="17"/>
        <v>970</v>
      </c>
      <c r="C79" s="37">
        <v>320</v>
      </c>
      <c r="D79" s="37">
        <v>650</v>
      </c>
      <c r="E79" s="37"/>
      <c r="F79" s="37"/>
      <c r="G79" s="31">
        <v>0.5</v>
      </c>
      <c r="H79" s="26">
        <v>0.27</v>
      </c>
      <c r="I79" s="53">
        <f aca="true" t="shared" si="21" ref="I79:I97">H79/G79</f>
        <v>0.54</v>
      </c>
      <c r="J79" s="55">
        <v>1.5</v>
      </c>
      <c r="K79" s="55">
        <v>0.76</v>
      </c>
      <c r="L79" s="53">
        <f t="shared" si="20"/>
        <v>0.5066666666666667</v>
      </c>
      <c r="M79" s="22">
        <v>2</v>
      </c>
      <c r="N79" s="22"/>
      <c r="O79" s="22"/>
      <c r="P79" s="22"/>
      <c r="Q79" s="22"/>
      <c r="R79" s="22"/>
      <c r="S79" s="22"/>
      <c r="T79" s="22">
        <v>104</v>
      </c>
      <c r="U79" s="22"/>
      <c r="V79" s="88"/>
    </row>
    <row r="80" spans="1:22" ht="19.5" customHeight="1">
      <c r="A80" s="25" t="s">
        <v>98</v>
      </c>
      <c r="B80" s="23">
        <f aca="true" t="shared" si="22" ref="B80:B92">SUM(C80:F80)</f>
        <v>460</v>
      </c>
      <c r="C80" s="37">
        <v>290</v>
      </c>
      <c r="D80" s="37">
        <v>170</v>
      </c>
      <c r="E80" s="37"/>
      <c r="F80" s="37"/>
      <c r="G80" s="31">
        <v>0.3</v>
      </c>
      <c r="H80" s="26">
        <v>0.15</v>
      </c>
      <c r="I80" s="53">
        <f t="shared" si="21"/>
        <v>0.5</v>
      </c>
      <c r="J80" s="55">
        <v>1.5</v>
      </c>
      <c r="K80" s="55">
        <v>0.51</v>
      </c>
      <c r="L80" s="53">
        <f t="shared" si="20"/>
        <v>0.34</v>
      </c>
      <c r="M80" s="22">
        <v>2</v>
      </c>
      <c r="N80" s="22"/>
      <c r="O80" s="22"/>
      <c r="P80" s="22"/>
      <c r="Q80" s="22"/>
      <c r="R80" s="22"/>
      <c r="S80" s="22"/>
      <c r="T80" s="22">
        <v>56</v>
      </c>
      <c r="U80" s="22"/>
      <c r="V80" s="88"/>
    </row>
    <row r="81" spans="1:22" ht="19.5" customHeight="1">
      <c r="A81" s="25" t="s">
        <v>99</v>
      </c>
      <c r="B81" s="23">
        <f t="shared" si="22"/>
        <v>220</v>
      </c>
      <c r="C81" s="37">
        <v>170</v>
      </c>
      <c r="D81" s="37">
        <v>50</v>
      </c>
      <c r="E81" s="37"/>
      <c r="F81" s="37"/>
      <c r="G81" s="31">
        <v>0.2</v>
      </c>
      <c r="H81" s="26">
        <v>0.12</v>
      </c>
      <c r="I81" s="53">
        <f t="shared" si="21"/>
        <v>0.6</v>
      </c>
      <c r="J81" s="55">
        <v>1.5</v>
      </c>
      <c r="K81" s="55">
        <v>0.5</v>
      </c>
      <c r="L81" s="53">
        <f t="shared" si="20"/>
        <v>0.3333333333333333</v>
      </c>
      <c r="M81" s="22">
        <v>1</v>
      </c>
      <c r="N81" s="22"/>
      <c r="O81" s="22"/>
      <c r="P81" s="22"/>
      <c r="Q81" s="22"/>
      <c r="R81" s="22"/>
      <c r="S81" s="22"/>
      <c r="T81" s="22">
        <v>92</v>
      </c>
      <c r="U81" s="22"/>
      <c r="V81" s="88"/>
    </row>
    <row r="82" spans="1:22" ht="19.5" customHeight="1">
      <c r="A82" s="25" t="s">
        <v>100</v>
      </c>
      <c r="B82" s="23">
        <f t="shared" si="22"/>
        <v>250</v>
      </c>
      <c r="C82" s="37">
        <v>0</v>
      </c>
      <c r="D82" s="37">
        <v>250</v>
      </c>
      <c r="E82" s="37"/>
      <c r="F82" s="37"/>
      <c r="G82" s="31">
        <v>0.5</v>
      </c>
      <c r="H82" s="26">
        <v>0.28</v>
      </c>
      <c r="I82" s="53">
        <f t="shared" si="21"/>
        <v>0.56</v>
      </c>
      <c r="J82" s="55"/>
      <c r="K82" s="55"/>
      <c r="L82" s="53"/>
      <c r="M82" s="22">
        <v>1</v>
      </c>
      <c r="N82" s="22"/>
      <c r="O82" s="22"/>
      <c r="P82" s="22">
        <v>1</v>
      </c>
      <c r="Q82" s="22">
        <v>0.02</v>
      </c>
      <c r="R82" s="22"/>
      <c r="S82" s="22"/>
      <c r="T82" s="22">
        <v>66</v>
      </c>
      <c r="U82" s="22"/>
      <c r="V82" s="88"/>
    </row>
    <row r="83" spans="1:22" ht="19.5" customHeight="1">
      <c r="A83" s="25" t="s">
        <v>101</v>
      </c>
      <c r="B83" s="23">
        <f t="shared" si="22"/>
        <v>250</v>
      </c>
      <c r="C83" s="37">
        <v>200</v>
      </c>
      <c r="D83" s="37">
        <v>50</v>
      </c>
      <c r="E83" s="37"/>
      <c r="F83" s="37"/>
      <c r="G83" s="31">
        <v>0.2</v>
      </c>
      <c r="H83" s="26">
        <v>0.2</v>
      </c>
      <c r="I83" s="53">
        <f t="shared" si="21"/>
        <v>1</v>
      </c>
      <c r="J83" s="55">
        <v>0.3</v>
      </c>
      <c r="K83" s="55">
        <v>0.1</v>
      </c>
      <c r="L83" s="53">
        <f>K83/J83</f>
        <v>0.33333333333333337</v>
      </c>
      <c r="M83" s="22">
        <v>1</v>
      </c>
      <c r="N83" s="22"/>
      <c r="O83" s="22"/>
      <c r="P83" s="22"/>
      <c r="Q83" s="22"/>
      <c r="R83" s="22"/>
      <c r="S83" s="22"/>
      <c r="T83" s="22">
        <v>72</v>
      </c>
      <c r="U83" s="22"/>
      <c r="V83" s="88"/>
    </row>
    <row r="84" spans="1:22" ht="19.5" customHeight="1">
      <c r="A84" s="25" t="s">
        <v>102</v>
      </c>
      <c r="B84" s="23">
        <f t="shared" si="22"/>
        <v>440</v>
      </c>
      <c r="C84" s="37">
        <v>290</v>
      </c>
      <c r="D84" s="37">
        <v>150</v>
      </c>
      <c r="E84" s="37"/>
      <c r="F84" s="37"/>
      <c r="G84" s="31">
        <v>0.2</v>
      </c>
      <c r="H84" s="26">
        <v>0.7</v>
      </c>
      <c r="I84" s="53">
        <f t="shared" si="21"/>
        <v>3.4999999999999996</v>
      </c>
      <c r="J84" s="55">
        <v>0.5</v>
      </c>
      <c r="K84" s="55">
        <v>0.17</v>
      </c>
      <c r="L84" s="53">
        <f>K84/J84</f>
        <v>0.34</v>
      </c>
      <c r="M84" s="22">
        <v>1</v>
      </c>
      <c r="N84" s="22"/>
      <c r="O84" s="22"/>
      <c r="P84" s="22"/>
      <c r="Q84" s="55"/>
      <c r="R84" s="22"/>
      <c r="S84" s="22"/>
      <c r="T84" s="22">
        <v>52</v>
      </c>
      <c r="U84" s="22"/>
      <c r="V84" s="88"/>
    </row>
    <row r="85" spans="1:22" ht="19.5" customHeight="1">
      <c r="A85" s="25" t="s">
        <v>103</v>
      </c>
      <c r="B85" s="23">
        <f t="shared" si="22"/>
        <v>600</v>
      </c>
      <c r="C85" s="37">
        <v>500</v>
      </c>
      <c r="D85" s="37">
        <v>100</v>
      </c>
      <c r="E85" s="37"/>
      <c r="F85" s="37"/>
      <c r="G85" s="31">
        <v>0.5</v>
      </c>
      <c r="H85" s="26">
        <v>0.3</v>
      </c>
      <c r="I85" s="53">
        <f t="shared" si="21"/>
        <v>0.6</v>
      </c>
      <c r="J85" s="55">
        <v>1</v>
      </c>
      <c r="K85" s="55">
        <v>0.4</v>
      </c>
      <c r="L85" s="53">
        <f aca="true" t="shared" si="23" ref="L85:L98">K85/J85</f>
        <v>0.4</v>
      </c>
      <c r="M85" s="22">
        <v>2</v>
      </c>
      <c r="N85" s="22"/>
      <c r="O85" s="22"/>
      <c r="P85" s="22"/>
      <c r="Q85" s="22"/>
      <c r="R85" s="22"/>
      <c r="S85" s="22"/>
      <c r="T85" s="22">
        <v>63</v>
      </c>
      <c r="U85" s="22"/>
      <c r="V85" s="88"/>
    </row>
    <row r="86" spans="1:22" ht="19.5" customHeight="1">
      <c r="A86" s="25" t="s">
        <v>104</v>
      </c>
      <c r="B86" s="23">
        <f t="shared" si="22"/>
        <v>761.35</v>
      </c>
      <c r="C86" s="37">
        <v>600</v>
      </c>
      <c r="D86" s="37">
        <v>161.35</v>
      </c>
      <c r="E86" s="37"/>
      <c r="F86" s="37"/>
      <c r="G86" s="31">
        <v>0.5</v>
      </c>
      <c r="H86" s="26">
        <v>0.2</v>
      </c>
      <c r="I86" s="53">
        <f t="shared" si="21"/>
        <v>0.4</v>
      </c>
      <c r="J86" s="55">
        <v>2</v>
      </c>
      <c r="K86" s="55">
        <v>0.3</v>
      </c>
      <c r="L86" s="53">
        <f t="shared" si="23"/>
        <v>0.15</v>
      </c>
      <c r="M86" s="22">
        <v>3</v>
      </c>
      <c r="N86" s="22"/>
      <c r="O86" s="22"/>
      <c r="P86" s="22"/>
      <c r="Q86" s="22"/>
      <c r="R86" s="22"/>
      <c r="S86" s="22"/>
      <c r="T86" s="22">
        <v>136</v>
      </c>
      <c r="U86" s="22"/>
      <c r="V86" s="88"/>
    </row>
    <row r="87" spans="1:22" ht="19.5" customHeight="1">
      <c r="A87" s="25" t="s">
        <v>105</v>
      </c>
      <c r="B87" s="23">
        <f t="shared" si="22"/>
        <v>390</v>
      </c>
      <c r="C87" s="37">
        <v>240</v>
      </c>
      <c r="D87" s="37">
        <v>150</v>
      </c>
      <c r="E87" s="37"/>
      <c r="F87" s="37"/>
      <c r="G87" s="31">
        <v>0.4</v>
      </c>
      <c r="H87" s="26">
        <v>0.2</v>
      </c>
      <c r="I87" s="53">
        <f t="shared" si="21"/>
        <v>0.5</v>
      </c>
      <c r="J87" s="55">
        <v>1</v>
      </c>
      <c r="K87" s="55">
        <v>0.33</v>
      </c>
      <c r="L87" s="53">
        <f t="shared" si="23"/>
        <v>0.33</v>
      </c>
      <c r="M87" s="22">
        <v>2</v>
      </c>
      <c r="N87" s="22"/>
      <c r="O87" s="22"/>
      <c r="P87" s="22"/>
      <c r="Q87" s="22"/>
      <c r="R87" s="22"/>
      <c r="S87" s="22"/>
      <c r="T87" s="22">
        <v>112</v>
      </c>
      <c r="U87" s="22"/>
      <c r="V87" s="88"/>
    </row>
    <row r="88" spans="1:22" ht="19.5" customHeight="1">
      <c r="A88" s="25" t="s">
        <v>106</v>
      </c>
      <c r="B88" s="23">
        <f t="shared" si="22"/>
        <v>1430</v>
      </c>
      <c r="C88" s="37">
        <v>680</v>
      </c>
      <c r="D88" s="37">
        <v>750</v>
      </c>
      <c r="E88" s="37"/>
      <c r="F88" s="37"/>
      <c r="G88" s="31">
        <v>0.7</v>
      </c>
      <c r="H88" s="26">
        <v>0.48</v>
      </c>
      <c r="I88" s="53">
        <f t="shared" si="21"/>
        <v>0.6857142857142857</v>
      </c>
      <c r="J88" s="55">
        <v>1.5</v>
      </c>
      <c r="K88" s="55">
        <v>0.63</v>
      </c>
      <c r="L88" s="53">
        <f t="shared" si="23"/>
        <v>0.42</v>
      </c>
      <c r="M88" s="22">
        <v>1</v>
      </c>
      <c r="N88" s="22">
        <v>1</v>
      </c>
      <c r="O88" s="22">
        <v>0.1</v>
      </c>
      <c r="P88" s="22">
        <v>2</v>
      </c>
      <c r="Q88" s="22">
        <v>0.02</v>
      </c>
      <c r="R88" s="22"/>
      <c r="S88" s="22"/>
      <c r="T88" s="22">
        <v>86</v>
      </c>
      <c r="U88" s="22"/>
      <c r="V88" s="88"/>
    </row>
    <row r="89" spans="1:22" ht="19.5" customHeight="1">
      <c r="A89" s="25" t="s">
        <v>107</v>
      </c>
      <c r="B89" s="23">
        <f t="shared" si="22"/>
        <v>1000</v>
      </c>
      <c r="C89" s="37">
        <v>580</v>
      </c>
      <c r="D89" s="37">
        <v>420</v>
      </c>
      <c r="E89" s="37"/>
      <c r="F89" s="37"/>
      <c r="G89" s="31">
        <v>0.5</v>
      </c>
      <c r="H89" s="26">
        <v>0.23</v>
      </c>
      <c r="I89" s="53">
        <f t="shared" si="21"/>
        <v>0.46</v>
      </c>
      <c r="J89" s="55">
        <v>1.2</v>
      </c>
      <c r="K89" s="55">
        <v>0.37</v>
      </c>
      <c r="L89" s="53">
        <f t="shared" si="23"/>
        <v>0.30833333333333335</v>
      </c>
      <c r="M89" s="22">
        <v>1</v>
      </c>
      <c r="N89" s="22"/>
      <c r="O89" s="22"/>
      <c r="P89" s="22"/>
      <c r="Q89" s="22"/>
      <c r="R89" s="22"/>
      <c r="S89" s="22"/>
      <c r="T89" s="22">
        <v>135</v>
      </c>
      <c r="U89" s="22">
        <v>10</v>
      </c>
      <c r="V89" s="88"/>
    </row>
    <row r="90" spans="1:22" ht="19.5" customHeight="1">
      <c r="A90" s="25" t="s">
        <v>108</v>
      </c>
      <c r="B90" s="23">
        <f t="shared" si="22"/>
        <v>1230</v>
      </c>
      <c r="C90" s="37">
        <v>330</v>
      </c>
      <c r="D90" s="37">
        <v>900</v>
      </c>
      <c r="E90" s="37"/>
      <c r="F90" s="37"/>
      <c r="G90" s="56">
        <v>2</v>
      </c>
      <c r="H90" s="26">
        <v>1.1</v>
      </c>
      <c r="I90" s="53">
        <f t="shared" si="21"/>
        <v>0.55</v>
      </c>
      <c r="J90" s="55">
        <v>1</v>
      </c>
      <c r="K90" s="55">
        <v>0.42</v>
      </c>
      <c r="L90" s="53">
        <f t="shared" si="23"/>
        <v>0.42</v>
      </c>
      <c r="M90" s="22">
        <v>2</v>
      </c>
      <c r="N90" s="22"/>
      <c r="O90" s="55"/>
      <c r="P90" s="22"/>
      <c r="Q90" s="22"/>
      <c r="R90" s="22"/>
      <c r="S90" s="22"/>
      <c r="T90" s="22">
        <v>65</v>
      </c>
      <c r="U90" s="22"/>
      <c r="V90" s="88"/>
    </row>
    <row r="91" spans="1:22" s="1" customFormat="1" ht="19.5" customHeight="1">
      <c r="A91" s="69" t="s">
        <v>109</v>
      </c>
      <c r="B91" s="17">
        <f t="shared" si="22"/>
        <v>3072</v>
      </c>
      <c r="C91" s="17">
        <f>SUM(C92:C96)</f>
        <v>1172</v>
      </c>
      <c r="D91" s="17">
        <f>SUM(D92:D96)</f>
        <v>1900</v>
      </c>
      <c r="E91" s="44"/>
      <c r="F91" s="17"/>
      <c r="G91" s="50">
        <f>SUM(G92:G96)</f>
        <v>2.5999999999999996</v>
      </c>
      <c r="H91" s="18">
        <f>SUM(H92:H96)</f>
        <v>0.47397999999999996</v>
      </c>
      <c r="I91" s="51">
        <f t="shared" si="21"/>
        <v>0.18230000000000002</v>
      </c>
      <c r="J91" s="18">
        <f>SUM(J92:J96)</f>
        <v>3.5</v>
      </c>
      <c r="K91" s="18">
        <f>SUM(K92:K96)</f>
        <v>0</v>
      </c>
      <c r="L91" s="51">
        <f t="shared" si="23"/>
        <v>0</v>
      </c>
      <c r="M91" s="17">
        <v>10</v>
      </c>
      <c r="N91" s="17">
        <v>0</v>
      </c>
      <c r="O91" s="18">
        <v>0</v>
      </c>
      <c r="P91" s="17">
        <v>13</v>
      </c>
      <c r="Q91" s="18">
        <v>0.18</v>
      </c>
      <c r="R91" s="17">
        <v>21</v>
      </c>
      <c r="S91" s="17">
        <v>2</v>
      </c>
      <c r="T91" s="17">
        <f>SUM(T92:T96)</f>
        <v>183</v>
      </c>
      <c r="U91" s="17">
        <f>SUM(U92:U96)</f>
        <v>19</v>
      </c>
      <c r="V91" s="89"/>
    </row>
    <row r="92" spans="1:22" ht="19.5" customHeight="1">
      <c r="A92" s="70" t="s">
        <v>110</v>
      </c>
      <c r="B92" s="37">
        <f t="shared" si="22"/>
        <v>520</v>
      </c>
      <c r="C92" s="37">
        <v>120</v>
      </c>
      <c r="D92" s="71">
        <v>400</v>
      </c>
      <c r="E92" s="45"/>
      <c r="F92" s="45"/>
      <c r="G92" s="47">
        <v>0.5</v>
      </c>
      <c r="H92" s="26">
        <v>0.03</v>
      </c>
      <c r="I92" s="53">
        <f t="shared" si="21"/>
        <v>0.06</v>
      </c>
      <c r="J92" s="56">
        <v>0.6</v>
      </c>
      <c r="K92" s="55"/>
      <c r="L92" s="53">
        <f t="shared" si="23"/>
        <v>0</v>
      </c>
      <c r="M92" s="22">
        <v>1</v>
      </c>
      <c r="N92" s="22"/>
      <c r="O92" s="22"/>
      <c r="P92" s="22">
        <v>10</v>
      </c>
      <c r="Q92" s="22">
        <v>0.1</v>
      </c>
      <c r="R92" s="22">
        <v>5</v>
      </c>
      <c r="S92" s="22"/>
      <c r="T92" s="22">
        <v>80</v>
      </c>
      <c r="U92" s="22">
        <v>4</v>
      </c>
      <c r="V92" s="90"/>
    </row>
    <row r="93" spans="1:22" ht="19.5" customHeight="1">
      <c r="A93" s="70" t="s">
        <v>111</v>
      </c>
      <c r="B93" s="37">
        <f aca="true" t="shared" si="24" ref="B93:B98">SUM(C93:F93)</f>
        <v>550</v>
      </c>
      <c r="C93" s="37">
        <v>150</v>
      </c>
      <c r="D93" s="71">
        <v>400</v>
      </c>
      <c r="E93" s="45"/>
      <c r="F93" s="45"/>
      <c r="G93" s="47">
        <v>0.5</v>
      </c>
      <c r="H93" s="26">
        <v>0.15</v>
      </c>
      <c r="I93" s="53">
        <f t="shared" si="21"/>
        <v>0.3</v>
      </c>
      <c r="J93" s="56">
        <v>0.6</v>
      </c>
      <c r="K93" s="55"/>
      <c r="L93" s="53">
        <f t="shared" si="23"/>
        <v>0</v>
      </c>
      <c r="M93" s="22"/>
      <c r="N93" s="22"/>
      <c r="O93" s="22"/>
      <c r="P93" s="22"/>
      <c r="Q93" s="22"/>
      <c r="R93" s="22"/>
      <c r="S93" s="22"/>
      <c r="T93" s="22"/>
      <c r="U93" s="22"/>
      <c r="V93" s="90"/>
    </row>
    <row r="94" spans="1:22" ht="19.5" customHeight="1">
      <c r="A94" s="70" t="s">
        <v>112</v>
      </c>
      <c r="B94" s="37">
        <f t="shared" si="24"/>
        <v>1170</v>
      </c>
      <c r="C94" s="37">
        <v>495</v>
      </c>
      <c r="D94" s="71">
        <v>675</v>
      </c>
      <c r="E94" s="45"/>
      <c r="F94" s="45"/>
      <c r="G94" s="47">
        <v>1</v>
      </c>
      <c r="H94" s="26">
        <v>0.15</v>
      </c>
      <c r="I94" s="53">
        <f t="shared" si="21"/>
        <v>0.15</v>
      </c>
      <c r="J94" s="56">
        <v>1.3</v>
      </c>
      <c r="K94" s="78"/>
      <c r="L94" s="53">
        <f t="shared" si="23"/>
        <v>0</v>
      </c>
      <c r="M94" s="22"/>
      <c r="N94" s="22"/>
      <c r="O94" s="22"/>
      <c r="P94" s="22"/>
      <c r="Q94" s="22"/>
      <c r="R94" s="22">
        <v>14</v>
      </c>
      <c r="S94" s="22"/>
      <c r="T94" s="22">
        <v>100</v>
      </c>
      <c r="U94" s="22">
        <v>5</v>
      </c>
      <c r="V94" s="90"/>
    </row>
    <row r="95" spans="1:22" ht="19.5" customHeight="1">
      <c r="A95" s="70" t="s">
        <v>113</v>
      </c>
      <c r="B95" s="37">
        <f t="shared" si="24"/>
        <v>300</v>
      </c>
      <c r="C95" s="37">
        <v>100</v>
      </c>
      <c r="D95" s="71">
        <v>200</v>
      </c>
      <c r="E95" s="45"/>
      <c r="F95" s="45"/>
      <c r="G95" s="47">
        <v>0.3</v>
      </c>
      <c r="H95" s="26">
        <v>0.02398</v>
      </c>
      <c r="I95" s="53">
        <f t="shared" si="21"/>
        <v>0.07993333333333334</v>
      </c>
      <c r="J95" s="77">
        <v>0.5</v>
      </c>
      <c r="K95" s="78"/>
      <c r="L95" s="53"/>
      <c r="M95" s="22">
        <v>9</v>
      </c>
      <c r="N95" s="22"/>
      <c r="O95" s="22"/>
      <c r="P95" s="22">
        <v>2</v>
      </c>
      <c r="Q95" s="22">
        <v>0.06</v>
      </c>
      <c r="R95" s="22">
        <v>2</v>
      </c>
      <c r="S95" s="22">
        <v>2</v>
      </c>
      <c r="T95" s="22">
        <v>1</v>
      </c>
      <c r="U95" s="22"/>
      <c r="V95" s="90"/>
    </row>
    <row r="96" spans="1:22" ht="19.5" customHeight="1">
      <c r="A96" s="70" t="s">
        <v>114</v>
      </c>
      <c r="B96" s="37">
        <f t="shared" si="24"/>
        <v>532</v>
      </c>
      <c r="C96" s="37">
        <v>307</v>
      </c>
      <c r="D96" s="71">
        <v>225</v>
      </c>
      <c r="E96" s="45"/>
      <c r="F96" s="45"/>
      <c r="G96" s="47">
        <v>0.3</v>
      </c>
      <c r="H96" s="26">
        <v>0.12</v>
      </c>
      <c r="I96" s="53">
        <f t="shared" si="21"/>
        <v>0.4</v>
      </c>
      <c r="J96" s="77">
        <v>0.5</v>
      </c>
      <c r="K96" s="55"/>
      <c r="L96" s="53">
        <f t="shared" si="23"/>
        <v>0</v>
      </c>
      <c r="M96" s="22"/>
      <c r="N96" s="22"/>
      <c r="O96" s="22"/>
      <c r="P96" s="22">
        <v>1</v>
      </c>
      <c r="Q96" s="22">
        <v>0.02</v>
      </c>
      <c r="R96" s="22"/>
      <c r="S96" s="22"/>
      <c r="T96" s="22">
        <v>2</v>
      </c>
      <c r="U96" s="22">
        <v>10</v>
      </c>
      <c r="V96" s="90"/>
    </row>
    <row r="97" spans="1:22" s="2" customFormat="1" ht="19.5" customHeight="1">
      <c r="A97" s="16" t="s">
        <v>115</v>
      </c>
      <c r="B97" s="19">
        <f t="shared" si="24"/>
        <v>9578</v>
      </c>
      <c r="C97" s="72">
        <f aca="true" t="shared" si="25" ref="C97:H97">SUM(C98:C108)</f>
        <v>2963</v>
      </c>
      <c r="D97" s="72">
        <f t="shared" si="25"/>
        <v>6615</v>
      </c>
      <c r="E97" s="72"/>
      <c r="F97" s="72"/>
      <c r="G97" s="73">
        <f t="shared" si="25"/>
        <v>8.75</v>
      </c>
      <c r="H97" s="18">
        <f t="shared" si="25"/>
        <v>4.3004999999999995</v>
      </c>
      <c r="I97" s="79">
        <f t="shared" si="21"/>
        <v>0.49148571428571425</v>
      </c>
      <c r="J97" s="20">
        <f>SUM(J98:J108)</f>
        <v>7.3</v>
      </c>
      <c r="K97" s="18">
        <v>3.07</v>
      </c>
      <c r="L97" s="79">
        <f t="shared" si="23"/>
        <v>0.42054794520547945</v>
      </c>
      <c r="M97" s="17">
        <v>18</v>
      </c>
      <c r="N97" s="17">
        <v>5</v>
      </c>
      <c r="O97" s="18">
        <v>0.5900000000000001</v>
      </c>
      <c r="P97" s="17">
        <v>24</v>
      </c>
      <c r="Q97" s="18">
        <v>0.11400000000000002</v>
      </c>
      <c r="R97" s="17">
        <v>127</v>
      </c>
      <c r="S97" s="17"/>
      <c r="T97" s="17">
        <f>SUM(T98:T108)</f>
        <v>3097</v>
      </c>
      <c r="U97" s="17">
        <f>SUM(U98:U108)</f>
        <v>311</v>
      </c>
      <c r="V97" s="58"/>
    </row>
    <row r="98" spans="1:22" ht="19.5" customHeight="1">
      <c r="A98" s="25" t="s">
        <v>116</v>
      </c>
      <c r="B98" s="23">
        <f t="shared" si="24"/>
        <v>325</v>
      </c>
      <c r="C98" s="45">
        <v>50</v>
      </c>
      <c r="D98" s="74">
        <v>275</v>
      </c>
      <c r="E98" s="45"/>
      <c r="F98" s="45"/>
      <c r="G98" s="26">
        <v>0.5</v>
      </c>
      <c r="H98" s="26">
        <v>0.301</v>
      </c>
      <c r="I98" s="80">
        <f aca="true" t="shared" si="26" ref="I98:I109">H98/G98</f>
        <v>0.602</v>
      </c>
      <c r="J98" s="81">
        <v>0.1</v>
      </c>
      <c r="K98" s="24">
        <v>0.04</v>
      </c>
      <c r="L98" s="80">
        <f t="shared" si="23"/>
        <v>0.39999999999999997</v>
      </c>
      <c r="M98" s="82"/>
      <c r="N98" s="83"/>
      <c r="O98" s="26"/>
      <c r="P98" s="22">
        <v>6</v>
      </c>
      <c r="Q98" s="22">
        <v>0.02</v>
      </c>
      <c r="R98" s="22">
        <v>4</v>
      </c>
      <c r="S98" s="22"/>
      <c r="T98" s="22"/>
      <c r="U98" s="22"/>
      <c r="V98" s="22"/>
    </row>
    <row r="99" spans="1:22" ht="19.5" customHeight="1">
      <c r="A99" s="25" t="s">
        <v>117</v>
      </c>
      <c r="B99" s="23">
        <f aca="true" t="shared" si="27" ref="B99:B116">SUM(C99:F99)</f>
        <v>275</v>
      </c>
      <c r="C99" s="45"/>
      <c r="D99" s="74">
        <v>275</v>
      </c>
      <c r="E99" s="45"/>
      <c r="F99" s="45"/>
      <c r="G99" s="26">
        <v>0.4</v>
      </c>
      <c r="H99" s="26">
        <v>0.2415</v>
      </c>
      <c r="I99" s="80">
        <f t="shared" si="26"/>
        <v>0.6037499999999999</v>
      </c>
      <c r="J99" s="81"/>
      <c r="K99" s="24"/>
      <c r="L99" s="80"/>
      <c r="M99" s="83">
        <v>2</v>
      </c>
      <c r="N99" s="83"/>
      <c r="O99" s="26"/>
      <c r="P99" s="22"/>
      <c r="Q99" s="22"/>
      <c r="R99" s="22">
        <v>4</v>
      </c>
      <c r="S99" s="22"/>
      <c r="T99" s="22">
        <v>100</v>
      </c>
      <c r="U99" s="22">
        <v>30</v>
      </c>
      <c r="V99" s="22"/>
    </row>
    <row r="100" spans="1:22" ht="19.5" customHeight="1">
      <c r="A100" s="25" t="s">
        <v>118</v>
      </c>
      <c r="B100" s="23">
        <f t="shared" si="27"/>
        <v>1275</v>
      </c>
      <c r="C100" s="45">
        <v>200</v>
      </c>
      <c r="D100" s="74">
        <v>1075</v>
      </c>
      <c r="E100" s="45"/>
      <c r="F100" s="45"/>
      <c r="G100" s="26">
        <v>0.5</v>
      </c>
      <c r="H100" s="26">
        <v>0.21</v>
      </c>
      <c r="I100" s="80">
        <f t="shared" si="26"/>
        <v>0.42</v>
      </c>
      <c r="J100" s="81">
        <v>0.3</v>
      </c>
      <c r="K100" s="24"/>
      <c r="L100" s="80">
        <f>K100/J100</f>
        <v>0</v>
      </c>
      <c r="M100" s="83"/>
      <c r="N100" s="83"/>
      <c r="O100" s="26"/>
      <c r="P100" s="22"/>
      <c r="Q100" s="22"/>
      <c r="R100" s="22">
        <v>11</v>
      </c>
      <c r="S100" s="22"/>
      <c r="T100" s="22">
        <v>2</v>
      </c>
      <c r="U100" s="22">
        <v>22</v>
      </c>
      <c r="V100" s="22"/>
    </row>
    <row r="101" spans="1:22" ht="19.5" customHeight="1">
      <c r="A101" s="25" t="s">
        <v>119</v>
      </c>
      <c r="B101" s="23">
        <f t="shared" si="27"/>
        <v>1600</v>
      </c>
      <c r="C101" s="45">
        <v>450</v>
      </c>
      <c r="D101" s="74">
        <v>1150</v>
      </c>
      <c r="E101" s="45"/>
      <c r="F101" s="45"/>
      <c r="G101" s="26">
        <v>1</v>
      </c>
      <c r="H101" s="26">
        <v>0.38</v>
      </c>
      <c r="I101" s="80">
        <f t="shared" si="26"/>
        <v>0.38</v>
      </c>
      <c r="J101" s="81">
        <v>0.5</v>
      </c>
      <c r="K101" s="24">
        <v>0.1</v>
      </c>
      <c r="L101" s="80">
        <f aca="true" t="shared" si="28" ref="L101:L106">K101/J101</f>
        <v>0.2</v>
      </c>
      <c r="M101" s="83">
        <v>5</v>
      </c>
      <c r="N101" s="83"/>
      <c r="O101" s="26"/>
      <c r="P101" s="22">
        <v>6</v>
      </c>
      <c r="Q101" s="22">
        <v>0.014</v>
      </c>
      <c r="R101" s="22">
        <v>31</v>
      </c>
      <c r="S101" s="22"/>
      <c r="T101" s="22">
        <v>60</v>
      </c>
      <c r="U101" s="22">
        <v>46</v>
      </c>
      <c r="V101" s="22"/>
    </row>
    <row r="102" spans="1:22" ht="19.5" customHeight="1">
      <c r="A102" s="25" t="s">
        <v>120</v>
      </c>
      <c r="B102" s="23">
        <f t="shared" si="27"/>
        <v>583</v>
      </c>
      <c r="C102" s="45">
        <v>83</v>
      </c>
      <c r="D102" s="74">
        <v>500</v>
      </c>
      <c r="E102" s="45"/>
      <c r="F102" s="45"/>
      <c r="G102" s="26">
        <v>2</v>
      </c>
      <c r="H102" s="26">
        <v>0.7</v>
      </c>
      <c r="I102" s="80">
        <f t="shared" si="26"/>
        <v>0.35</v>
      </c>
      <c r="J102" s="81">
        <v>0.2</v>
      </c>
      <c r="K102" s="24">
        <v>0.045</v>
      </c>
      <c r="L102" s="80">
        <f t="shared" si="28"/>
        <v>0.22499999999999998</v>
      </c>
      <c r="M102" s="83">
        <v>1</v>
      </c>
      <c r="N102" s="83">
        <v>4</v>
      </c>
      <c r="O102" s="26">
        <v>0.46</v>
      </c>
      <c r="P102" s="22"/>
      <c r="Q102" s="22"/>
      <c r="R102" s="22">
        <v>17</v>
      </c>
      <c r="S102" s="22"/>
      <c r="T102" s="22">
        <v>95</v>
      </c>
      <c r="U102" s="22">
        <v>25</v>
      </c>
      <c r="V102" s="38"/>
    </row>
    <row r="103" spans="1:22" ht="19.5" customHeight="1">
      <c r="A103" s="25" t="s">
        <v>121</v>
      </c>
      <c r="B103" s="23">
        <f t="shared" si="27"/>
        <v>830</v>
      </c>
      <c r="C103" s="45">
        <v>130</v>
      </c>
      <c r="D103" s="74">
        <v>700</v>
      </c>
      <c r="E103" s="45"/>
      <c r="F103" s="45"/>
      <c r="G103" s="26">
        <v>1.5</v>
      </c>
      <c r="H103" s="26">
        <v>0.72</v>
      </c>
      <c r="I103" s="80">
        <f t="shared" si="26"/>
        <v>0.48</v>
      </c>
      <c r="J103" s="81">
        <v>1</v>
      </c>
      <c r="K103" s="24">
        <v>0.6</v>
      </c>
      <c r="L103" s="80">
        <f t="shared" si="28"/>
        <v>0.6</v>
      </c>
      <c r="M103" s="83">
        <v>2</v>
      </c>
      <c r="N103" s="83"/>
      <c r="O103" s="26"/>
      <c r="P103" s="22">
        <v>4</v>
      </c>
      <c r="Q103" s="22">
        <v>0.01</v>
      </c>
      <c r="R103" s="22">
        <v>16</v>
      </c>
      <c r="S103" s="22"/>
      <c r="T103" s="22">
        <v>439</v>
      </c>
      <c r="U103" s="22">
        <v>45</v>
      </c>
      <c r="V103" s="22"/>
    </row>
    <row r="104" spans="1:22" ht="19.5" customHeight="1">
      <c r="A104" s="25" t="s">
        <v>122</v>
      </c>
      <c r="B104" s="23">
        <f t="shared" si="27"/>
        <v>1070</v>
      </c>
      <c r="C104" s="45">
        <v>370</v>
      </c>
      <c r="D104" s="74">
        <v>700</v>
      </c>
      <c r="E104" s="45"/>
      <c r="F104" s="45"/>
      <c r="G104" s="26">
        <v>0.65</v>
      </c>
      <c r="H104" s="26">
        <v>0.4</v>
      </c>
      <c r="I104" s="80">
        <f t="shared" si="26"/>
        <v>0.6153846153846154</v>
      </c>
      <c r="J104" s="81">
        <v>1.5</v>
      </c>
      <c r="K104" s="24">
        <v>0.5</v>
      </c>
      <c r="L104" s="80">
        <f t="shared" si="28"/>
        <v>0.3333333333333333</v>
      </c>
      <c r="M104" s="83">
        <v>1</v>
      </c>
      <c r="N104" s="83">
        <v>1</v>
      </c>
      <c r="O104" s="26">
        <v>0.13</v>
      </c>
      <c r="P104" s="22">
        <v>1</v>
      </c>
      <c r="Q104" s="22">
        <v>0.03</v>
      </c>
      <c r="R104" s="22">
        <v>13</v>
      </c>
      <c r="S104" s="22"/>
      <c r="T104" s="22">
        <v>650</v>
      </c>
      <c r="U104" s="22">
        <v>70</v>
      </c>
      <c r="V104" s="22"/>
    </row>
    <row r="105" spans="1:22" ht="19.5" customHeight="1">
      <c r="A105" s="25" t="s">
        <v>123</v>
      </c>
      <c r="B105" s="23">
        <f t="shared" si="27"/>
        <v>850</v>
      </c>
      <c r="C105" s="45">
        <v>800</v>
      </c>
      <c r="D105" s="74">
        <v>50</v>
      </c>
      <c r="E105" s="45"/>
      <c r="F105" s="45"/>
      <c r="G105" s="26">
        <v>0.5</v>
      </c>
      <c r="H105" s="26">
        <v>0.475</v>
      </c>
      <c r="I105" s="80">
        <f t="shared" si="26"/>
        <v>0.95</v>
      </c>
      <c r="J105" s="81">
        <v>2</v>
      </c>
      <c r="K105" s="84">
        <v>0.5</v>
      </c>
      <c r="L105" s="80">
        <f t="shared" si="28"/>
        <v>0.25</v>
      </c>
      <c r="M105" s="83"/>
      <c r="N105" s="83"/>
      <c r="O105" s="26"/>
      <c r="P105" s="22"/>
      <c r="Q105" s="22"/>
      <c r="R105" s="22">
        <v>3</v>
      </c>
      <c r="S105" s="22"/>
      <c r="T105" s="22">
        <v>903</v>
      </c>
      <c r="U105" s="22">
        <v>7</v>
      </c>
      <c r="V105" s="22"/>
    </row>
    <row r="106" spans="1:22" ht="19.5" customHeight="1">
      <c r="A106" s="25" t="s">
        <v>124</v>
      </c>
      <c r="B106" s="23">
        <f t="shared" si="27"/>
        <v>1210</v>
      </c>
      <c r="C106" s="45">
        <v>620</v>
      </c>
      <c r="D106" s="74">
        <v>590</v>
      </c>
      <c r="E106" s="45"/>
      <c r="F106" s="45"/>
      <c r="G106" s="26">
        <v>0.8</v>
      </c>
      <c r="H106" s="26">
        <v>0.515</v>
      </c>
      <c r="I106" s="80">
        <f t="shared" si="26"/>
        <v>0.6437499999999999</v>
      </c>
      <c r="J106" s="81">
        <v>1.7</v>
      </c>
      <c r="K106" s="84"/>
      <c r="L106" s="80">
        <f t="shared" si="28"/>
        <v>0</v>
      </c>
      <c r="M106" s="83">
        <v>1</v>
      </c>
      <c r="N106" s="83"/>
      <c r="O106" s="26"/>
      <c r="P106" s="22"/>
      <c r="Q106" s="22"/>
      <c r="R106" s="22">
        <v>7</v>
      </c>
      <c r="S106" s="22"/>
      <c r="T106" s="22">
        <v>480</v>
      </c>
      <c r="U106" s="22">
        <v>40</v>
      </c>
      <c r="V106" s="38"/>
    </row>
    <row r="107" spans="1:22" ht="19.5" customHeight="1">
      <c r="A107" s="25" t="s">
        <v>125</v>
      </c>
      <c r="B107" s="23">
        <f t="shared" si="27"/>
        <v>810</v>
      </c>
      <c r="C107" s="45">
        <v>110</v>
      </c>
      <c r="D107" s="74">
        <v>700</v>
      </c>
      <c r="E107" s="45"/>
      <c r="F107" s="45"/>
      <c r="G107" s="26">
        <v>0.3</v>
      </c>
      <c r="H107" s="26">
        <v>0.148</v>
      </c>
      <c r="I107" s="80">
        <f t="shared" si="26"/>
        <v>0.49333333333333335</v>
      </c>
      <c r="J107" s="85"/>
      <c r="K107" s="24"/>
      <c r="L107" s="80"/>
      <c r="M107" s="86"/>
      <c r="N107" s="86"/>
      <c r="O107" s="26"/>
      <c r="P107" s="22">
        <v>4</v>
      </c>
      <c r="Q107" s="22">
        <v>0.02</v>
      </c>
      <c r="R107" s="22">
        <v>11</v>
      </c>
      <c r="S107" s="22"/>
      <c r="T107" s="22"/>
      <c r="U107" s="22">
        <v>10</v>
      </c>
      <c r="V107" s="22"/>
    </row>
    <row r="108" spans="1:22" ht="19.5" customHeight="1">
      <c r="A108" s="25" t="s">
        <v>126</v>
      </c>
      <c r="B108" s="23">
        <f t="shared" si="27"/>
        <v>750</v>
      </c>
      <c r="C108" s="45">
        <v>150</v>
      </c>
      <c r="D108" s="74">
        <v>600</v>
      </c>
      <c r="E108" s="45"/>
      <c r="F108" s="45"/>
      <c r="G108" s="26">
        <v>0.6</v>
      </c>
      <c r="H108" s="26">
        <v>0.21</v>
      </c>
      <c r="I108" s="80">
        <f t="shared" si="26"/>
        <v>0.35</v>
      </c>
      <c r="J108" s="85"/>
      <c r="K108" s="26"/>
      <c r="L108" s="80"/>
      <c r="M108" s="83">
        <v>6</v>
      </c>
      <c r="N108" s="83"/>
      <c r="O108" s="26"/>
      <c r="P108" s="22">
        <v>3</v>
      </c>
      <c r="Q108" s="22">
        <v>0.02</v>
      </c>
      <c r="R108" s="22">
        <v>10</v>
      </c>
      <c r="S108" s="22"/>
      <c r="T108" s="22">
        <v>368</v>
      </c>
      <c r="U108" s="22">
        <v>16</v>
      </c>
      <c r="V108" s="22"/>
    </row>
    <row r="109" spans="1:22" s="1" customFormat="1" ht="19.5" customHeight="1">
      <c r="A109" s="29" t="s">
        <v>127</v>
      </c>
      <c r="B109" s="44">
        <f t="shared" si="27"/>
        <v>920</v>
      </c>
      <c r="C109" s="44">
        <f>SUM(C110:C115)</f>
        <v>200</v>
      </c>
      <c r="D109" s="44">
        <f>SUM(D110:D115)</f>
        <v>720</v>
      </c>
      <c r="E109" s="44"/>
      <c r="F109" s="44"/>
      <c r="G109" s="18">
        <f>SUM(G110:G115)</f>
        <v>0.6000000000000001</v>
      </c>
      <c r="H109" s="18">
        <f>SUM(H110:H115)</f>
        <v>0.11</v>
      </c>
      <c r="I109" s="79">
        <f t="shared" si="26"/>
        <v>0.18333333333333332</v>
      </c>
      <c r="J109" s="30">
        <f>SUM(J110:J115)</f>
        <v>0.30000000000000004</v>
      </c>
      <c r="K109" s="57">
        <v>0.11</v>
      </c>
      <c r="L109" s="79">
        <f aca="true" t="shared" si="29" ref="L109:L113">K109/J109</f>
        <v>0.36666666666666664</v>
      </c>
      <c r="M109" s="58">
        <v>0</v>
      </c>
      <c r="N109" s="58"/>
      <c r="O109" s="58"/>
      <c r="P109" s="58"/>
      <c r="Q109" s="58"/>
      <c r="R109" s="58"/>
      <c r="S109" s="58"/>
      <c r="T109" s="58">
        <f>SUM(T110:T115)</f>
        <v>0</v>
      </c>
      <c r="U109" s="58"/>
      <c r="V109" s="58"/>
    </row>
    <row r="110" spans="1:22" ht="19.5" customHeight="1">
      <c r="A110" s="31" t="s">
        <v>128</v>
      </c>
      <c r="B110" s="45">
        <f t="shared" si="27"/>
        <v>390</v>
      </c>
      <c r="C110" s="45">
        <v>140</v>
      </c>
      <c r="D110" s="45">
        <v>250</v>
      </c>
      <c r="E110" s="45"/>
      <c r="F110" s="45"/>
      <c r="G110" s="47">
        <v>0.1</v>
      </c>
      <c r="H110" s="26">
        <v>0.035</v>
      </c>
      <c r="I110" s="80">
        <f aca="true" t="shared" si="30" ref="I110:I117">H110/G110</f>
        <v>0.35000000000000003</v>
      </c>
      <c r="J110" s="56">
        <v>0.2</v>
      </c>
      <c r="K110" s="55"/>
      <c r="L110" s="80">
        <f t="shared" si="29"/>
        <v>0</v>
      </c>
      <c r="M110" s="22"/>
      <c r="N110" s="22"/>
      <c r="O110" s="22"/>
      <c r="P110" s="22"/>
      <c r="Q110" s="22"/>
      <c r="R110" s="22"/>
      <c r="S110" s="22"/>
      <c r="T110" s="22"/>
      <c r="U110" s="22"/>
      <c r="V110" s="55"/>
    </row>
    <row r="111" spans="1:22" ht="19.5" customHeight="1">
      <c r="A111" s="31" t="s">
        <v>129</v>
      </c>
      <c r="B111" s="45">
        <f t="shared" si="27"/>
        <v>120</v>
      </c>
      <c r="C111" s="45">
        <v>20</v>
      </c>
      <c r="D111" s="45">
        <v>100</v>
      </c>
      <c r="E111" s="45"/>
      <c r="F111" s="45"/>
      <c r="G111" s="47">
        <v>0.1</v>
      </c>
      <c r="H111" s="26"/>
      <c r="I111" s="80">
        <f t="shared" si="30"/>
        <v>0</v>
      </c>
      <c r="J111" s="56">
        <v>0.1</v>
      </c>
      <c r="K111" s="26">
        <v>0.035</v>
      </c>
      <c r="L111" s="80">
        <f t="shared" si="29"/>
        <v>0.35000000000000003</v>
      </c>
      <c r="M111" s="22"/>
      <c r="N111" s="22"/>
      <c r="O111" s="22"/>
      <c r="P111" s="22"/>
      <c r="Q111" s="22"/>
      <c r="R111" s="22"/>
      <c r="S111" s="22"/>
      <c r="T111" s="22"/>
      <c r="U111" s="22"/>
      <c r="V111" s="55"/>
    </row>
    <row r="112" spans="1:22" ht="19.5" customHeight="1">
      <c r="A112" s="31" t="s">
        <v>130</v>
      </c>
      <c r="B112" s="45">
        <f t="shared" si="27"/>
        <v>165</v>
      </c>
      <c r="C112" s="45">
        <v>20</v>
      </c>
      <c r="D112" s="45">
        <v>145</v>
      </c>
      <c r="E112" s="45"/>
      <c r="F112" s="45"/>
      <c r="G112" s="47">
        <v>0.1</v>
      </c>
      <c r="H112" s="26"/>
      <c r="I112" s="80">
        <f t="shared" si="30"/>
        <v>0</v>
      </c>
      <c r="J112" s="56"/>
      <c r="K112" s="55"/>
      <c r="L112" s="80"/>
      <c r="M112" s="22"/>
      <c r="N112" s="22"/>
      <c r="O112" s="22"/>
      <c r="P112" s="22"/>
      <c r="Q112" s="22"/>
      <c r="R112" s="22"/>
      <c r="S112" s="22"/>
      <c r="T112" s="22"/>
      <c r="U112" s="22"/>
      <c r="V112" s="55"/>
    </row>
    <row r="113" spans="1:22" ht="19.5" customHeight="1">
      <c r="A113" s="31" t="s">
        <v>131</v>
      </c>
      <c r="B113" s="45">
        <f t="shared" si="27"/>
        <v>160</v>
      </c>
      <c r="C113" s="45"/>
      <c r="D113" s="45">
        <v>160</v>
      </c>
      <c r="E113" s="45"/>
      <c r="F113" s="45"/>
      <c r="G113" s="47">
        <v>0.3</v>
      </c>
      <c r="H113" s="26">
        <v>0.075</v>
      </c>
      <c r="I113" s="80">
        <f t="shared" si="30"/>
        <v>0.25</v>
      </c>
      <c r="J113" s="87"/>
      <c r="K113" s="55"/>
      <c r="L113" s="80"/>
      <c r="M113" s="22"/>
      <c r="N113" s="22"/>
      <c r="O113" s="22"/>
      <c r="P113" s="22"/>
      <c r="Q113" s="22"/>
      <c r="R113" s="22"/>
      <c r="S113" s="22"/>
      <c r="T113" s="22"/>
      <c r="U113" s="22"/>
      <c r="V113" s="55"/>
    </row>
    <row r="114" spans="1:22" ht="19.5" customHeight="1">
      <c r="A114" s="31" t="s">
        <v>132</v>
      </c>
      <c r="B114" s="45">
        <f t="shared" si="27"/>
        <v>20</v>
      </c>
      <c r="C114" s="45"/>
      <c r="D114" s="45">
        <v>20</v>
      </c>
      <c r="E114" s="45"/>
      <c r="F114" s="45"/>
      <c r="G114" s="47"/>
      <c r="H114" s="26"/>
      <c r="I114" s="80"/>
      <c r="J114" s="56"/>
      <c r="K114" s="55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55"/>
    </row>
    <row r="115" spans="1:22" ht="19.5" customHeight="1">
      <c r="A115" s="31" t="s">
        <v>133</v>
      </c>
      <c r="B115" s="45">
        <f t="shared" si="27"/>
        <v>65</v>
      </c>
      <c r="C115" s="45">
        <v>20</v>
      </c>
      <c r="D115" s="45">
        <v>45</v>
      </c>
      <c r="E115" s="45"/>
      <c r="F115" s="45"/>
      <c r="G115" s="47"/>
      <c r="H115" s="26"/>
      <c r="I115" s="80"/>
      <c r="J115" s="56"/>
      <c r="K115" s="55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55"/>
    </row>
    <row r="116" spans="1:22" s="1" customFormat="1" ht="19.5" customHeight="1">
      <c r="A116" s="29" t="s">
        <v>134</v>
      </c>
      <c r="B116" s="44">
        <f t="shared" si="27"/>
        <v>110</v>
      </c>
      <c r="C116" s="44">
        <f>SUM(C117:C123)</f>
        <v>30</v>
      </c>
      <c r="D116" s="44">
        <f>SUM(D117:D123)</f>
        <v>80</v>
      </c>
      <c r="E116" s="44"/>
      <c r="F116" s="44"/>
      <c r="G116" s="18">
        <f>SUM(G117:G123)</f>
        <v>0.1</v>
      </c>
      <c r="H116" s="18">
        <f>SUM(H117:H123)</f>
        <v>0.01</v>
      </c>
      <c r="I116" s="51">
        <f t="shared" si="30"/>
        <v>0.09999999999999999</v>
      </c>
      <c r="J116" s="29"/>
      <c r="K116" s="49"/>
      <c r="L116" s="51"/>
      <c r="M116" s="58">
        <v>0</v>
      </c>
      <c r="N116" s="58"/>
      <c r="O116" s="58"/>
      <c r="P116" s="58"/>
      <c r="Q116" s="58"/>
      <c r="R116" s="58"/>
      <c r="S116" s="58"/>
      <c r="T116" s="58">
        <f>SUM(T117:T123)</f>
        <v>0</v>
      </c>
      <c r="U116" s="58"/>
      <c r="V116" s="55"/>
    </row>
    <row r="117" spans="1:22" ht="19.5" customHeight="1">
      <c r="A117" s="31" t="s">
        <v>135</v>
      </c>
      <c r="B117" s="45"/>
      <c r="C117" s="45"/>
      <c r="D117" s="45">
        <v>10</v>
      </c>
      <c r="E117" s="45"/>
      <c r="F117" s="45"/>
      <c r="G117" s="47"/>
      <c r="H117" s="26"/>
      <c r="I117" s="53"/>
      <c r="J117" s="77"/>
      <c r="K117" s="55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63"/>
    </row>
    <row r="118" spans="1:22" ht="19.5" customHeight="1">
      <c r="A118" s="31" t="s">
        <v>136</v>
      </c>
      <c r="B118" s="45"/>
      <c r="C118" s="45"/>
      <c r="D118" s="45"/>
      <c r="E118" s="45"/>
      <c r="F118" s="45"/>
      <c r="G118" s="47"/>
      <c r="H118" s="26"/>
      <c r="I118" s="53"/>
      <c r="J118" s="77"/>
      <c r="K118" s="55"/>
      <c r="L118" s="53"/>
      <c r="M118" s="22"/>
      <c r="N118" s="22"/>
      <c r="O118" s="22"/>
      <c r="P118" s="22"/>
      <c r="Q118" s="22"/>
      <c r="R118" s="22"/>
      <c r="S118" s="22"/>
      <c r="T118" s="22"/>
      <c r="U118" s="22"/>
      <c r="V118" s="63"/>
    </row>
    <row r="119" spans="1:22" ht="19.5" customHeight="1">
      <c r="A119" s="31" t="s">
        <v>137</v>
      </c>
      <c r="B119" s="45">
        <f>SUM(C119:F119)</f>
        <v>15</v>
      </c>
      <c r="C119" s="45"/>
      <c r="D119" s="45">
        <v>15</v>
      </c>
      <c r="E119" s="45"/>
      <c r="F119" s="45"/>
      <c r="G119" s="47"/>
      <c r="H119" s="26"/>
      <c r="I119" s="53"/>
      <c r="J119" s="77"/>
      <c r="K119" s="55"/>
      <c r="L119" s="53"/>
      <c r="M119" s="22"/>
      <c r="N119" s="22"/>
      <c r="O119" s="22"/>
      <c r="P119" s="22"/>
      <c r="Q119" s="22"/>
      <c r="R119" s="22"/>
      <c r="S119" s="22"/>
      <c r="T119" s="22"/>
      <c r="U119" s="22"/>
      <c r="V119" s="63"/>
    </row>
    <row r="120" spans="1:22" ht="19.5" customHeight="1">
      <c r="A120" s="31" t="s">
        <v>138</v>
      </c>
      <c r="B120" s="45">
        <f>SUM(C120:F120)</f>
        <v>70</v>
      </c>
      <c r="C120" s="45">
        <v>20</v>
      </c>
      <c r="D120" s="45">
        <v>50</v>
      </c>
      <c r="E120" s="45"/>
      <c r="F120" s="45"/>
      <c r="G120" s="47">
        <v>0.1</v>
      </c>
      <c r="H120" s="26">
        <v>0.01</v>
      </c>
      <c r="I120" s="53">
        <f>H120/G120</f>
        <v>0.09999999999999999</v>
      </c>
      <c r="J120" s="77"/>
      <c r="K120" s="55"/>
      <c r="L120" s="53"/>
      <c r="M120" s="22"/>
      <c r="N120" s="22"/>
      <c r="O120" s="22"/>
      <c r="P120" s="22"/>
      <c r="Q120" s="22"/>
      <c r="R120" s="22"/>
      <c r="S120" s="22"/>
      <c r="T120" s="22"/>
      <c r="U120" s="22"/>
      <c r="V120" s="63"/>
    </row>
    <row r="121" spans="1:22" ht="19.5" customHeight="1">
      <c r="A121" s="31" t="s">
        <v>139</v>
      </c>
      <c r="B121" s="45"/>
      <c r="C121" s="45"/>
      <c r="D121" s="45"/>
      <c r="E121" s="45"/>
      <c r="F121" s="45"/>
      <c r="G121" s="47"/>
      <c r="H121" s="26"/>
      <c r="I121" s="53"/>
      <c r="J121" s="77"/>
      <c r="K121" s="55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63"/>
    </row>
    <row r="122" spans="1:22" ht="19.5" customHeight="1">
      <c r="A122" s="31" t="s">
        <v>140</v>
      </c>
      <c r="B122" s="45">
        <f>SUM(C122:F122)</f>
        <v>10</v>
      </c>
      <c r="C122" s="45">
        <v>10</v>
      </c>
      <c r="D122" s="45"/>
      <c r="E122" s="45"/>
      <c r="F122" s="45"/>
      <c r="G122" s="47"/>
      <c r="H122" s="26"/>
      <c r="I122" s="53"/>
      <c r="J122" s="77"/>
      <c r="K122" s="55"/>
      <c r="L122" s="53"/>
      <c r="M122" s="22"/>
      <c r="N122" s="22"/>
      <c r="O122" s="22"/>
      <c r="P122" s="22"/>
      <c r="Q122" s="22"/>
      <c r="R122" s="22"/>
      <c r="S122" s="22"/>
      <c r="T122" s="22"/>
      <c r="U122" s="22"/>
      <c r="V122" s="63"/>
    </row>
    <row r="123" spans="1:22" ht="19.5" customHeight="1">
      <c r="A123" s="31" t="s">
        <v>141</v>
      </c>
      <c r="B123" s="45">
        <f>SUM(C123:F123)</f>
        <v>5</v>
      </c>
      <c r="C123" s="45"/>
      <c r="D123" s="45">
        <v>5</v>
      </c>
      <c r="E123" s="45"/>
      <c r="F123" s="45"/>
      <c r="G123" s="47"/>
      <c r="H123" s="26"/>
      <c r="I123" s="53"/>
      <c r="J123" s="77"/>
      <c r="K123" s="55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63"/>
    </row>
    <row r="124" spans="1:22" s="2" customFormat="1" ht="19.5" customHeight="1">
      <c r="A124" s="16" t="s">
        <v>142</v>
      </c>
      <c r="B124" s="44">
        <f>SUM(C124:F124)</f>
        <v>1140</v>
      </c>
      <c r="C124" s="44">
        <f>SUM(C125:C138)</f>
        <v>510</v>
      </c>
      <c r="D124" s="44">
        <f>SUM(D125:D138)</f>
        <v>630</v>
      </c>
      <c r="E124" s="44"/>
      <c r="F124" s="44"/>
      <c r="G124" s="75">
        <f>SUM(G125:G137)</f>
        <v>0.2</v>
      </c>
      <c r="H124" s="18">
        <f>SUM(H125:H138)</f>
        <v>0.08499999999999999</v>
      </c>
      <c r="I124" s="79">
        <f>H124/G124</f>
        <v>0.42499999999999993</v>
      </c>
      <c r="J124" s="30">
        <f>SUM(J125:J137)</f>
        <v>1.5000000000000002</v>
      </c>
      <c r="K124" s="18">
        <f>SUM(K125:K138)</f>
        <v>0.060000000000000005</v>
      </c>
      <c r="L124" s="79">
        <f>K124/J124</f>
        <v>0.039999999999999994</v>
      </c>
      <c r="M124" s="44"/>
      <c r="N124" s="17">
        <v>0</v>
      </c>
      <c r="O124" s="30">
        <v>0</v>
      </c>
      <c r="P124" s="17">
        <v>0</v>
      </c>
      <c r="Q124" s="30">
        <v>0</v>
      </c>
      <c r="R124" s="17"/>
      <c r="S124" s="17"/>
      <c r="T124" s="17">
        <f>SUM(T125:T137)</f>
        <v>0</v>
      </c>
      <c r="U124" s="17">
        <f>SUM(U125:U137)</f>
        <v>0</v>
      </c>
      <c r="V124" s="18"/>
    </row>
    <row r="125" spans="1:22" s="2" customFormat="1" ht="19.5" customHeight="1">
      <c r="A125" s="31" t="s">
        <v>143</v>
      </c>
      <c r="B125" s="45">
        <f>SUM(C125:F125)</f>
        <v>70</v>
      </c>
      <c r="C125" s="45">
        <v>20</v>
      </c>
      <c r="D125" s="45">
        <v>50</v>
      </c>
      <c r="E125" s="45"/>
      <c r="F125" s="45"/>
      <c r="G125" s="46"/>
      <c r="H125" s="26"/>
      <c r="I125" s="80"/>
      <c r="J125" s="77">
        <v>0.1</v>
      </c>
      <c r="K125" s="55"/>
      <c r="L125" s="80"/>
      <c r="M125" s="22"/>
      <c r="N125" s="22"/>
      <c r="O125" s="22"/>
      <c r="P125" s="22"/>
      <c r="Q125" s="22"/>
      <c r="R125" s="22"/>
      <c r="S125" s="22"/>
      <c r="T125" s="22"/>
      <c r="U125" s="22"/>
      <c r="V125" s="61"/>
    </row>
    <row r="126" spans="1:22" s="2" customFormat="1" ht="19.5" customHeight="1">
      <c r="A126" s="25" t="s">
        <v>144</v>
      </c>
      <c r="B126" s="45">
        <f aca="true" t="shared" si="31" ref="B126:B137">SUM(C126:F126)</f>
        <v>70</v>
      </c>
      <c r="C126" s="45">
        <v>20</v>
      </c>
      <c r="D126" s="45">
        <v>50</v>
      </c>
      <c r="E126" s="45"/>
      <c r="F126" s="45"/>
      <c r="G126" s="46"/>
      <c r="H126" s="46"/>
      <c r="I126" s="80"/>
      <c r="J126" s="77">
        <v>0.1</v>
      </c>
      <c r="K126" s="55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61"/>
    </row>
    <row r="127" spans="1:22" s="2" customFormat="1" ht="19.5" customHeight="1">
      <c r="A127" s="25" t="s">
        <v>145</v>
      </c>
      <c r="B127" s="45">
        <f t="shared" si="31"/>
        <v>70</v>
      </c>
      <c r="C127" s="45">
        <v>20</v>
      </c>
      <c r="D127" s="45">
        <v>50</v>
      </c>
      <c r="E127" s="45"/>
      <c r="F127" s="45"/>
      <c r="G127" s="46"/>
      <c r="H127" s="26"/>
      <c r="I127" s="80"/>
      <c r="J127" s="77">
        <v>0.1</v>
      </c>
      <c r="K127" s="55"/>
      <c r="L127" s="22"/>
      <c r="M127" s="22"/>
      <c r="N127" s="22"/>
      <c r="O127" s="22"/>
      <c r="P127" s="38"/>
      <c r="Q127" s="22"/>
      <c r="R127" s="22"/>
      <c r="S127" s="22"/>
      <c r="T127" s="22"/>
      <c r="U127" s="22"/>
      <c r="V127" s="63"/>
    </row>
    <row r="128" spans="1:22" ht="19.5" customHeight="1">
      <c r="A128" s="25" t="s">
        <v>146</v>
      </c>
      <c r="B128" s="45">
        <f t="shared" si="31"/>
        <v>50</v>
      </c>
      <c r="C128" s="45"/>
      <c r="D128" s="45">
        <v>50</v>
      </c>
      <c r="E128" s="45"/>
      <c r="F128" s="45"/>
      <c r="G128" s="46"/>
      <c r="H128" s="76"/>
      <c r="I128" s="80"/>
      <c r="J128" s="77">
        <v>0.1</v>
      </c>
      <c r="K128" s="55"/>
      <c r="L128" s="22"/>
      <c r="M128" s="22"/>
      <c r="N128" s="22"/>
      <c r="O128" s="22"/>
      <c r="P128" s="38"/>
      <c r="Q128" s="22"/>
      <c r="R128" s="22"/>
      <c r="S128" s="22"/>
      <c r="T128" s="22"/>
      <c r="U128" s="22"/>
      <c r="V128" s="63"/>
    </row>
    <row r="129" spans="1:22" s="2" customFormat="1" ht="19.5" customHeight="1">
      <c r="A129" s="25" t="s">
        <v>147</v>
      </c>
      <c r="B129" s="45">
        <f t="shared" si="31"/>
        <v>50</v>
      </c>
      <c r="C129" s="45"/>
      <c r="D129" s="45">
        <v>50</v>
      </c>
      <c r="E129" s="45"/>
      <c r="F129" s="45"/>
      <c r="G129" s="46">
        <v>0.1</v>
      </c>
      <c r="H129" s="26">
        <v>0.04</v>
      </c>
      <c r="I129" s="80">
        <f>H129/G129</f>
        <v>0.39999999999999997</v>
      </c>
      <c r="J129" s="77">
        <v>0.1</v>
      </c>
      <c r="K129" s="55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67"/>
    </row>
    <row r="130" spans="1:22" s="2" customFormat="1" ht="19.5" customHeight="1">
      <c r="A130" s="25" t="s">
        <v>148</v>
      </c>
      <c r="B130" s="45">
        <f t="shared" si="31"/>
        <v>70</v>
      </c>
      <c r="C130" s="45">
        <v>20</v>
      </c>
      <c r="D130" s="45">
        <v>50</v>
      </c>
      <c r="E130" s="45"/>
      <c r="F130" s="45"/>
      <c r="G130" s="46"/>
      <c r="H130" s="46"/>
      <c r="I130" s="80"/>
      <c r="J130" s="77">
        <v>0.1</v>
      </c>
      <c r="K130" s="55"/>
      <c r="L130" s="22"/>
      <c r="M130" s="22"/>
      <c r="N130" s="22"/>
      <c r="O130" s="22"/>
      <c r="P130" s="38"/>
      <c r="Q130" s="22"/>
      <c r="R130" s="22"/>
      <c r="S130" s="22"/>
      <c r="T130" s="22"/>
      <c r="U130" s="22"/>
      <c r="V130" s="63"/>
    </row>
    <row r="131" spans="1:22" ht="19.5" customHeight="1">
      <c r="A131" s="25" t="s">
        <v>149</v>
      </c>
      <c r="B131" s="45">
        <f t="shared" si="31"/>
        <v>70</v>
      </c>
      <c r="C131" s="45">
        <v>20</v>
      </c>
      <c r="D131" s="45">
        <v>50</v>
      </c>
      <c r="E131" s="45"/>
      <c r="F131" s="45"/>
      <c r="G131" s="46"/>
      <c r="H131" s="76"/>
      <c r="I131" s="80"/>
      <c r="J131" s="77">
        <v>0.1</v>
      </c>
      <c r="K131" s="55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63"/>
    </row>
    <row r="132" spans="1:22" ht="19.5" customHeight="1">
      <c r="A132" s="25" t="s">
        <v>150</v>
      </c>
      <c r="B132" s="45">
        <f t="shared" si="31"/>
        <v>50</v>
      </c>
      <c r="C132" s="45"/>
      <c r="D132" s="45">
        <v>50</v>
      </c>
      <c r="E132" s="45"/>
      <c r="F132" s="45"/>
      <c r="G132" s="46"/>
      <c r="H132" s="46"/>
      <c r="I132" s="80"/>
      <c r="J132" s="77">
        <v>0.1</v>
      </c>
      <c r="K132" s="55"/>
      <c r="L132" s="22"/>
      <c r="M132" s="22"/>
      <c r="N132" s="22"/>
      <c r="O132" s="22"/>
      <c r="P132" s="38"/>
      <c r="Q132" s="22"/>
      <c r="R132" s="22"/>
      <c r="S132" s="22"/>
      <c r="T132" s="22"/>
      <c r="U132" s="22"/>
      <c r="V132" s="63"/>
    </row>
    <row r="133" spans="1:22" s="2" customFormat="1" ht="19.5" customHeight="1">
      <c r="A133" s="31" t="s">
        <v>151</v>
      </c>
      <c r="B133" s="45">
        <f t="shared" si="31"/>
        <v>90</v>
      </c>
      <c r="C133" s="45">
        <v>60</v>
      </c>
      <c r="D133" s="45">
        <v>30</v>
      </c>
      <c r="E133" s="45"/>
      <c r="F133" s="45"/>
      <c r="G133" s="46"/>
      <c r="H133" s="46"/>
      <c r="I133" s="80"/>
      <c r="J133" s="47">
        <v>0.1</v>
      </c>
      <c r="K133" s="55">
        <v>0.01</v>
      </c>
      <c r="L133" s="53">
        <f>K133/J133</f>
        <v>0.09999999999999999</v>
      </c>
      <c r="M133" s="22"/>
      <c r="N133" s="22"/>
      <c r="O133" s="22"/>
      <c r="P133" s="22"/>
      <c r="Q133" s="22"/>
      <c r="R133" s="22"/>
      <c r="S133" s="22"/>
      <c r="T133" s="22"/>
      <c r="U133" s="22"/>
      <c r="V133" s="68"/>
    </row>
    <row r="134" spans="1:22" s="2" customFormat="1" ht="19.5" customHeight="1">
      <c r="A134" s="31" t="s">
        <v>152</v>
      </c>
      <c r="B134" s="45">
        <f t="shared" si="31"/>
        <v>380</v>
      </c>
      <c r="C134" s="45">
        <v>330</v>
      </c>
      <c r="D134" s="45">
        <v>50</v>
      </c>
      <c r="E134" s="45"/>
      <c r="F134" s="45"/>
      <c r="G134" s="46">
        <v>0.1</v>
      </c>
      <c r="H134" s="26">
        <v>0.045</v>
      </c>
      <c r="I134" s="80">
        <f>H134/G134</f>
        <v>0.44999999999999996</v>
      </c>
      <c r="J134" s="56">
        <v>0.3</v>
      </c>
      <c r="K134" s="55">
        <v>0.05</v>
      </c>
      <c r="L134" s="53">
        <f>K134/J134</f>
        <v>0.16666666666666669</v>
      </c>
      <c r="M134" s="22"/>
      <c r="N134" s="22"/>
      <c r="O134" s="22"/>
      <c r="P134" s="38"/>
      <c r="Q134" s="22"/>
      <c r="R134" s="22"/>
      <c r="S134" s="22"/>
      <c r="T134" s="22"/>
      <c r="U134" s="22"/>
      <c r="V134" s="63"/>
    </row>
    <row r="135" spans="1:22" ht="19.5" customHeight="1">
      <c r="A135" s="25" t="s">
        <v>153</v>
      </c>
      <c r="B135" s="45">
        <f t="shared" si="31"/>
        <v>50</v>
      </c>
      <c r="C135" s="45"/>
      <c r="D135" s="45">
        <v>50</v>
      </c>
      <c r="E135" s="45"/>
      <c r="F135" s="45"/>
      <c r="G135" s="46"/>
      <c r="H135" s="46"/>
      <c r="I135" s="80"/>
      <c r="J135" s="77">
        <v>0.1</v>
      </c>
      <c r="K135" s="55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63"/>
    </row>
    <row r="136" spans="1:22" ht="19.5" customHeight="1">
      <c r="A136" s="31" t="s">
        <v>154</v>
      </c>
      <c r="B136" s="45">
        <f t="shared" si="31"/>
        <v>50</v>
      </c>
      <c r="C136" s="45"/>
      <c r="D136" s="45">
        <v>50</v>
      </c>
      <c r="E136" s="45"/>
      <c r="F136" s="45"/>
      <c r="G136" s="46"/>
      <c r="H136" s="26"/>
      <c r="I136" s="80"/>
      <c r="J136" s="77">
        <v>0.1</v>
      </c>
      <c r="K136" s="55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63"/>
    </row>
    <row r="137" spans="1:22" s="2" customFormat="1" ht="19.5" customHeight="1">
      <c r="A137" s="25" t="s">
        <v>155</v>
      </c>
      <c r="B137" s="45">
        <f t="shared" si="31"/>
        <v>70</v>
      </c>
      <c r="C137" s="45">
        <v>20</v>
      </c>
      <c r="D137" s="37">
        <v>50</v>
      </c>
      <c r="E137" s="45"/>
      <c r="F137" s="45"/>
      <c r="G137" s="46"/>
      <c r="H137" s="76"/>
      <c r="I137" s="80"/>
      <c r="J137" s="77">
        <v>0.1</v>
      </c>
      <c r="K137" s="55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65"/>
    </row>
    <row r="138" spans="1:22" s="2" customFormat="1" ht="19.5" customHeight="1">
      <c r="A138" s="25" t="s">
        <v>156</v>
      </c>
      <c r="B138" s="45"/>
      <c r="C138" s="45"/>
      <c r="D138" s="37"/>
      <c r="E138" s="45"/>
      <c r="F138" s="45"/>
      <c r="G138" s="46"/>
      <c r="H138" s="76"/>
      <c r="I138" s="80"/>
      <c r="J138" s="77"/>
      <c r="K138" s="55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94"/>
    </row>
    <row r="139" spans="1:22" ht="34.5" customHeight="1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95"/>
    </row>
    <row r="140" spans="1:28" ht="18.75">
      <c r="A140" s="91"/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1"/>
      <c r="X140" s="91"/>
      <c r="Y140" s="91"/>
      <c r="Z140" s="91"/>
      <c r="AA140" s="91"/>
      <c r="AB140" s="91"/>
    </row>
    <row r="141" spans="1:28" ht="18.75">
      <c r="A141" s="91"/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</row>
    <row r="142" spans="1:28" ht="18.75">
      <c r="A142" s="91"/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1"/>
      <c r="X142" s="91"/>
      <c r="Y142" s="91"/>
      <c r="Z142" s="91"/>
      <c r="AA142" s="91"/>
      <c r="AB142" s="91"/>
    </row>
    <row r="143" spans="1:28" ht="18.75">
      <c r="A143" s="2"/>
      <c r="B143" s="92"/>
      <c r="C143" s="92"/>
      <c r="D143" s="92"/>
      <c r="E143" s="92"/>
      <c r="F143" s="92"/>
      <c r="G143" s="93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2"/>
    </row>
  </sheetData>
  <sheetProtection/>
  <mergeCells count="24">
    <mergeCell ref="A3:V3"/>
    <mergeCell ref="A4:V4"/>
    <mergeCell ref="G7:I7"/>
    <mergeCell ref="J7:L7"/>
    <mergeCell ref="N7:O7"/>
    <mergeCell ref="P7:Q7"/>
    <mergeCell ref="A139:L139"/>
    <mergeCell ref="A5:A8"/>
    <mergeCell ref="B7:B8"/>
    <mergeCell ref="C7:C8"/>
    <mergeCell ref="D7:D8"/>
    <mergeCell ref="E7:E8"/>
    <mergeCell ref="F7:F8"/>
    <mergeCell ref="M5:M8"/>
    <mergeCell ref="R7:R8"/>
    <mergeCell ref="S7:S8"/>
    <mergeCell ref="T5:T8"/>
    <mergeCell ref="U5:U8"/>
    <mergeCell ref="V5:V8"/>
    <mergeCell ref="B5:F6"/>
    <mergeCell ref="G5:L6"/>
    <mergeCell ref="N5:Q6"/>
    <mergeCell ref="R5:S6"/>
    <mergeCell ref="A1:V2"/>
  </mergeCells>
  <conditionalFormatting sqref="O23">
    <cfRule type="cellIs" priority="4" dxfId="0" operator="equal" stopIfTrue="1">
      <formula>0</formula>
    </cfRule>
  </conditionalFormatting>
  <conditionalFormatting sqref="Q23">
    <cfRule type="cellIs" priority="3" dxfId="0" operator="equal" stopIfTrue="1">
      <formula>0</formula>
    </cfRule>
  </conditionalFormatting>
  <conditionalFormatting sqref="J44:K44">
    <cfRule type="cellIs" priority="20" dxfId="0" operator="equal" stopIfTrue="1">
      <formula>0</formula>
    </cfRule>
  </conditionalFormatting>
  <conditionalFormatting sqref="O59">
    <cfRule type="cellIs" priority="1" dxfId="0" operator="equal" stopIfTrue="1">
      <formula>0</formula>
    </cfRule>
  </conditionalFormatting>
  <conditionalFormatting sqref="O71">
    <cfRule type="cellIs" priority="2" dxfId="0" operator="equal" stopIfTrue="1">
      <formula>0</formula>
    </cfRule>
  </conditionalFormatting>
  <conditionalFormatting sqref="G23 G52:H52 G129 G135:G136 G125:G127 G70:H71 G59:H59 G44:H44">
    <cfRule type="cellIs" priority="25" dxfId="0" operator="equal" stopIfTrue="1">
      <formula>0</formula>
    </cfRule>
  </conditionalFormatting>
  <conditionalFormatting sqref="J23:K23 J110 J116:K116 J91">
    <cfRule type="cellIs" priority="24" dxfId="0" operator="equal" stopIfTrue="1">
      <formula>0</formula>
    </cfRule>
  </conditionalFormatting>
  <conditionalFormatting sqref="J70:K71">
    <cfRule type="cellIs" priority="18" dxfId="0" operator="equal" stopIfTrue="1">
      <formula>0</formula>
    </cfRule>
  </conditionalFormatting>
  <printOptions horizontalCentered="1"/>
  <pageMargins left="0.39" right="0.31" top="0.59" bottom="0.59" header="0.31" footer="0.31"/>
  <pageSetup fitToHeight="0" horizontalDpi="600" verticalDpi="600" orientation="landscape" paperSize="9" scale="85"/>
  <headerFooter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李晓轩</cp:lastModifiedBy>
  <cp:lastPrinted>2019-05-16T02:11:00Z</cp:lastPrinted>
  <dcterms:created xsi:type="dcterms:W3CDTF">2015-04-22T07:47:00Z</dcterms:created>
  <dcterms:modified xsi:type="dcterms:W3CDTF">2021-04-22T09:57:38Z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