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油茶苗木供应情况动态信息" sheetId="1" r:id="rId1"/>
  </sheets>
  <definedNames>
    <definedName name="_xlnm._FilterDatabase" localSheetId="0" hidden="1">油茶苗木供应情况动态信息!$A$1:$P$266</definedName>
    <definedName name="_xlnm.Print_Titles" localSheetId="0">油茶苗木供应情况动态信息!$1:$5</definedName>
  </definedNames>
  <calcPr calcId="144525"/>
</workbook>
</file>

<file path=xl/sharedStrings.xml><?xml version="1.0" encoding="utf-8"?>
<sst xmlns="http://schemas.openxmlformats.org/spreadsheetml/2006/main" count="735" uniqueCount="271">
  <si>
    <t>2026年全区油茶苗木供应情况动态信息（二）</t>
  </si>
  <si>
    <t>填报单位：广西壮族自治区林业种苗站                                                                        填报时间：2026.2.20</t>
  </si>
  <si>
    <t>市（区直单位）</t>
  </si>
  <si>
    <t>苗圃序号</t>
  </si>
  <si>
    <t>生产经营者名称</t>
  </si>
  <si>
    <t>品种</t>
  </si>
  <si>
    <t>是否良种</t>
  </si>
  <si>
    <t>现有可出圃的合格苗木数量（万株）</t>
  </si>
  <si>
    <t>联系人</t>
  </si>
  <si>
    <t>联系电话</t>
  </si>
  <si>
    <t>备注</t>
  </si>
  <si>
    <t>合计</t>
  </si>
  <si>
    <t>其中：小杯苗木数量</t>
  </si>
  <si>
    <t>其中：大杯苗木数量</t>
  </si>
  <si>
    <t>小计</t>
  </si>
  <si>
    <t>1年生</t>
  </si>
  <si>
    <t>2年生</t>
  </si>
  <si>
    <t>3年生以上</t>
  </si>
  <si>
    <t>全区总合计</t>
  </si>
  <si>
    <t>总合计</t>
  </si>
  <si>
    <t>其中：香花油茶系列小计</t>
  </si>
  <si>
    <t>岑软等系列油茶小计</t>
  </si>
  <si>
    <t>南宁市</t>
  </si>
  <si>
    <t>合  计</t>
  </si>
  <si>
    <t>广西坤厚生物科技有限公司</t>
  </si>
  <si>
    <t>义禄</t>
  </si>
  <si>
    <t>是</t>
  </si>
  <si>
    <t>池晓平</t>
  </si>
  <si>
    <t>13878831058</t>
  </si>
  <si>
    <t>义丹</t>
  </si>
  <si>
    <t>义臣</t>
  </si>
  <si>
    <t>义雄</t>
  </si>
  <si>
    <t>义轩</t>
  </si>
  <si>
    <t>义娅</t>
  </si>
  <si>
    <t>义娟</t>
  </si>
  <si>
    <t>义燕</t>
  </si>
  <si>
    <t>义育</t>
  </si>
  <si>
    <t>义元</t>
  </si>
  <si>
    <t>义雅</t>
  </si>
  <si>
    <t>义航</t>
  </si>
  <si>
    <t>岑软3号</t>
  </si>
  <si>
    <t>岑软24号</t>
  </si>
  <si>
    <t xml:space="preserve">广西金林种苗有限公司   </t>
  </si>
  <si>
    <t xml:space="preserve">吴玉华  </t>
  </si>
  <si>
    <t xml:space="preserve"> 15078919081  </t>
  </si>
  <si>
    <t>自治区林业保障性苗圃</t>
  </si>
  <si>
    <t>安发</t>
  </si>
  <si>
    <t>安高</t>
  </si>
  <si>
    <t xml:space="preserve">广西日兴苗木有限公司 </t>
  </si>
  <si>
    <t>钱富强</t>
  </si>
  <si>
    <t>义维</t>
  </si>
  <si>
    <t>广西林润生物科技有限责任公司</t>
  </si>
  <si>
    <t>陈杰</t>
  </si>
  <si>
    <t>19977193988</t>
  </si>
  <si>
    <t>柳州市</t>
  </si>
  <si>
    <t>广西日兴苗木有限公司
（三江苗圃）</t>
  </si>
  <si>
    <t>张达民</t>
  </si>
  <si>
    <t>广西三椿生物科技有限公司</t>
  </si>
  <si>
    <t>刘世希</t>
  </si>
  <si>
    <t>香花油茶</t>
  </si>
  <si>
    <t>三江县富春油茶苗圃场</t>
  </si>
  <si>
    <t>林程远</t>
  </si>
  <si>
    <t>长林4号</t>
  </si>
  <si>
    <t>长林40号</t>
  </si>
  <si>
    <t>湘林210号</t>
  </si>
  <si>
    <t>三江县保发油茶苗圃中心</t>
  </si>
  <si>
    <t>覃培能</t>
  </si>
  <si>
    <t>柳州市融安汇发林业有限公司</t>
  </si>
  <si>
    <t>覃汉坤</t>
  </si>
  <si>
    <t>湘林</t>
  </si>
  <si>
    <t>长林</t>
  </si>
  <si>
    <t>广西日兴苗木有限公司（融水）</t>
  </si>
  <si>
    <t>李宝成</t>
  </si>
  <si>
    <t>湘林210</t>
  </si>
  <si>
    <t xml:space="preserve">广西融水润百荣农业开发有限公司 </t>
  </si>
  <si>
    <t>岑软2号</t>
  </si>
  <si>
    <t>王绍面</t>
  </si>
  <si>
    <t>柳州市笑缘林业股份有限公司（统计香花油茶）</t>
  </si>
  <si>
    <t>岑软2、3号，香花油茶</t>
  </si>
  <si>
    <t>叶秋枝</t>
  </si>
  <si>
    <t>13768022888</t>
  </si>
  <si>
    <t>桂林市</t>
  </si>
  <si>
    <t>桂林市宜林农林公司</t>
  </si>
  <si>
    <t>吴喜霞</t>
  </si>
  <si>
    <t>13874121329</t>
  </si>
  <si>
    <t>湘林系列</t>
  </si>
  <si>
    <t>长林系列</t>
  </si>
  <si>
    <t>华鑫</t>
  </si>
  <si>
    <t>华金</t>
  </si>
  <si>
    <t>桂林市香花油茶种植有限公司</t>
  </si>
  <si>
    <t>徐少华</t>
  </si>
  <si>
    <t>广西兴桂油茶种植有限公司</t>
  </si>
  <si>
    <t>赵明东</t>
  </si>
  <si>
    <t>荔浦市铭锋油茶种植场</t>
  </si>
  <si>
    <t>岑软</t>
  </si>
  <si>
    <t>罗鑫</t>
  </si>
  <si>
    <t>广西日兴苗木有限公司</t>
  </si>
  <si>
    <t>尹家兴</t>
  </si>
  <si>
    <t>梧州市</t>
  </si>
  <si>
    <t>岑溪市软枝油茶种子园</t>
  </si>
  <si>
    <t>谢少义</t>
  </si>
  <si>
    <t>岑溪市岑软油茶苗圃场</t>
  </si>
  <si>
    <t>黄学文</t>
  </si>
  <si>
    <t>岑溪市大隆镇丰盛苗木场</t>
  </si>
  <si>
    <t>区爵华</t>
  </si>
  <si>
    <t>藤县盛林农业有限公司</t>
  </si>
  <si>
    <t>林家乾</t>
  </si>
  <si>
    <t>17707748003</t>
  </si>
  <si>
    <t>广西梧州市双庆种子苗木培育有限责任公司</t>
  </si>
  <si>
    <t>邝总</t>
  </si>
  <si>
    <t>北海市</t>
  </si>
  <si>
    <t>北海市苗圃</t>
  </si>
  <si>
    <t>18077978261</t>
  </si>
  <si>
    <t>防城港市</t>
  </si>
  <si>
    <t>广西桂满乐园林绿化工程有限公司</t>
  </si>
  <si>
    <t>梁国峰</t>
  </si>
  <si>
    <t>防城港市林木良种繁育中心</t>
  </si>
  <si>
    <t>岑软3</t>
  </si>
  <si>
    <t>苏荟成</t>
  </si>
  <si>
    <t>0770-3462086</t>
  </si>
  <si>
    <t>广西艺高林业有限公司</t>
  </si>
  <si>
    <t>覃  军</t>
  </si>
  <si>
    <t>13977099649
13627704208</t>
  </si>
  <si>
    <t>钦州市</t>
  </si>
  <si>
    <t>钦州市林业科学研究所</t>
  </si>
  <si>
    <t>庞洁芳</t>
  </si>
  <si>
    <t>浦北县乐叶苗木种植有限公司</t>
  </si>
  <si>
    <t>叶方米</t>
  </si>
  <si>
    <t>浦北县大成镇甘子根山油茶专业合作社</t>
  </si>
  <si>
    <t>朱鸿辉</t>
  </si>
  <si>
    <t>钦州市林业开发公司</t>
  </si>
  <si>
    <t>翁秀芳</t>
  </si>
  <si>
    <t>18897779830</t>
  </si>
  <si>
    <t>广西钦州市瑞鑫林业有限公司</t>
  </si>
  <si>
    <t>吴杰</t>
  </si>
  <si>
    <t>贵港市</t>
  </si>
  <si>
    <t>桂平市佳信农林科技有限公司</t>
  </si>
  <si>
    <t>卢锦成</t>
  </si>
  <si>
    <t>贵港市农投大圩苗圃有限公司</t>
  </si>
  <si>
    <t>谢达宁</t>
  </si>
  <si>
    <t>贵港市覃塘区香花苗圃场</t>
  </si>
  <si>
    <t>周丽萍</t>
  </si>
  <si>
    <t>18907859311</t>
  </si>
  <si>
    <t>玉林市</t>
  </si>
  <si>
    <t>玉林市武宁油茶种植有限公司</t>
  </si>
  <si>
    <t>梁心洁</t>
  </si>
  <si>
    <t>广西雄顺农业科技有限公司</t>
  </si>
  <si>
    <t>广西源宇林业开发有限公司</t>
  </si>
  <si>
    <t>杨鸿宇</t>
  </si>
  <si>
    <t>岑软11号</t>
  </si>
  <si>
    <t>香花</t>
  </si>
  <si>
    <t>否</t>
  </si>
  <si>
    <t>陆川大果</t>
  </si>
  <si>
    <t>广西绿维苗木有限公司</t>
  </si>
  <si>
    <t>李建树</t>
  </si>
  <si>
    <t>百色市</t>
  </si>
  <si>
    <t>合   计</t>
  </si>
  <si>
    <t>广西钱哆哆农林投资有限公司</t>
  </si>
  <si>
    <t>香花义臣、义燕、义娅</t>
  </si>
  <si>
    <t>潘渊</t>
  </si>
  <si>
    <t>广西百色市艺华苗木种植有限公司</t>
  </si>
  <si>
    <t>香花义臣、义雄、义肓、义丹、义如</t>
  </si>
  <si>
    <t>李玉战</t>
  </si>
  <si>
    <t>敢壮山林场苗圃</t>
  </si>
  <si>
    <t>叶洋凯</t>
  </si>
  <si>
    <t>田阳华瑞农业有限公司</t>
  </si>
  <si>
    <t>香花义臣</t>
  </si>
  <si>
    <t>韦香勤</t>
  </si>
  <si>
    <t>田东县义圩镇义发育苗家庭农场</t>
  </si>
  <si>
    <t>覃祖功</t>
  </si>
  <si>
    <t xml:space="preserve">    15677625513</t>
  </si>
  <si>
    <t>德保县足荣旺坡林木种植场</t>
  </si>
  <si>
    <t>岑克电</t>
  </si>
  <si>
    <t>13977656437</t>
  </si>
  <si>
    <t>田林县欣宝丹山茶油种植有限公司</t>
  </si>
  <si>
    <t>黄红片</t>
  </si>
  <si>
    <t>广西田林县鑫福源山茶油开发有限公司</t>
  </si>
  <si>
    <t>黄妙玲</t>
  </si>
  <si>
    <t>贺州市</t>
  </si>
  <si>
    <t xml:space="preserve">贺州市林业科学研究所 苗圃  </t>
  </si>
  <si>
    <t>赵春莲</t>
  </si>
  <si>
    <t>15778479472</t>
  </si>
  <si>
    <t>贺州市华斌林业发展有限公司</t>
  </si>
  <si>
    <t xml:space="preserve">周华斌 </t>
  </si>
  <si>
    <t>岑软24</t>
  </si>
  <si>
    <t>香花油茶义禄</t>
  </si>
  <si>
    <t>香花油茶义丹</t>
  </si>
  <si>
    <t>香花油茶义臣</t>
  </si>
  <si>
    <t>湘林XLC15</t>
  </si>
  <si>
    <t>河池市</t>
  </si>
  <si>
    <t>金城江广西盛元现代林业科技有限公司</t>
  </si>
  <si>
    <t>章彩荷</t>
  </si>
  <si>
    <t>广西万泉现代农林科技有限公司（金城江）</t>
  </si>
  <si>
    <t>李可华</t>
  </si>
  <si>
    <t>环江友源农业科技有限公司</t>
  </si>
  <si>
    <t>赵祖友</t>
  </si>
  <si>
    <t>广西盛元现代林业科技有限公司（环江）</t>
  </si>
  <si>
    <t>湘林xlc15</t>
  </si>
  <si>
    <t>南丹县广西东农智慧实业有限公司</t>
  </si>
  <si>
    <t>何柳丹</t>
  </si>
  <si>
    <t>河池天凤优良种苗有限公司（南丹点）</t>
  </si>
  <si>
    <t>覃小妹</t>
  </si>
  <si>
    <t>巴马昌冠园林有限责任公司</t>
  </si>
  <si>
    <t>吴昌品</t>
  </si>
  <si>
    <t>巴马县田阳利凯农业有限公司</t>
  </si>
  <si>
    <t>岑软2.3号</t>
  </si>
  <si>
    <t>广西凤山县三门海民乐苗木培育有限公司</t>
  </si>
  <si>
    <t>黄桂珍</t>
  </si>
  <si>
    <t>18107888209、15277787916</t>
  </si>
  <si>
    <t>广西凤山太极种苗有限公司</t>
  </si>
  <si>
    <t>刘伦维</t>
  </si>
  <si>
    <t>广西凤山惠民苗圃有限公司</t>
  </si>
  <si>
    <t>王盛锋</t>
  </si>
  <si>
    <t>广西凤山绿海绿化树种苗有限公司</t>
  </si>
  <si>
    <t>黄  梅</t>
  </si>
  <si>
    <t>都安县三叶公司</t>
  </si>
  <si>
    <t>岑软2、3号混系</t>
  </si>
  <si>
    <t>叶小林</t>
  </si>
  <si>
    <t>都安六良苗圃</t>
  </si>
  <si>
    <t>大化县广西万泉现代农林科技有限公司</t>
  </si>
  <si>
    <t>长林、湘林</t>
  </si>
  <si>
    <t>来宾市</t>
  </si>
  <si>
    <t>广西益元油茶产业发展有限公司</t>
  </si>
  <si>
    <r>
      <rPr>
        <b/>
        <sz val="9"/>
        <rFont val="宋体"/>
        <charset val="134"/>
        <scheme val="minor"/>
      </rPr>
      <t>黄国</t>
    </r>
    <r>
      <rPr>
        <b/>
        <sz val="9"/>
        <rFont val="宋体"/>
        <charset val="134"/>
        <scheme val="minor"/>
      </rPr>
      <t>䆟</t>
    </r>
  </si>
  <si>
    <t>广西武宣县大地园林绿化有限公司</t>
  </si>
  <si>
    <t xml:space="preserve">是 </t>
  </si>
  <si>
    <t>李剑</t>
  </si>
  <si>
    <t>广西武宣县宏成园林有限公司</t>
  </si>
  <si>
    <t>李安格</t>
  </si>
  <si>
    <t>油茶岑软24号</t>
  </si>
  <si>
    <t>区直单位</t>
  </si>
  <si>
    <t xml:space="preserve">南宁树木园 </t>
  </si>
  <si>
    <t>许涛</t>
  </si>
  <si>
    <t>13877149808</t>
  </si>
  <si>
    <t>香花油茶   （义臣）</t>
  </si>
  <si>
    <t>香花油茶    （义禄）</t>
  </si>
  <si>
    <t>香花油茶    （义丹）</t>
  </si>
  <si>
    <t>高峰林场</t>
  </si>
  <si>
    <t>李青春</t>
  </si>
  <si>
    <t xml:space="preserve"> 13768314248 </t>
  </si>
  <si>
    <t>七坡林场林业科学研究所</t>
  </si>
  <si>
    <t>陈敏佼</t>
  </si>
  <si>
    <t>博白林场林科所</t>
  </si>
  <si>
    <t>宁世英</t>
  </si>
  <si>
    <t>黄冕林场中心苗圃</t>
  </si>
  <si>
    <t>黄伊贤</t>
  </si>
  <si>
    <t>钦廉林场林科所</t>
  </si>
  <si>
    <t>庞海恩</t>
  </si>
  <si>
    <t>三门江林场</t>
  </si>
  <si>
    <t>何国隆</t>
  </si>
  <si>
    <t>13633043074</t>
  </si>
  <si>
    <t>维都林场</t>
  </si>
  <si>
    <t>江德候</t>
  </si>
  <si>
    <t>岑软3号油茶</t>
  </si>
  <si>
    <t>香花（义禄）</t>
  </si>
  <si>
    <t>香花（义燕）</t>
  </si>
  <si>
    <t>香花（义雄）</t>
  </si>
  <si>
    <t>香花（义维）</t>
  </si>
  <si>
    <t>香花（义丹）</t>
  </si>
  <si>
    <t>香花（义雅）</t>
  </si>
  <si>
    <t>香花（义育）</t>
  </si>
  <si>
    <t>香花（义轩）</t>
  </si>
  <si>
    <t>香花（义臣）</t>
  </si>
  <si>
    <t>广西林科院</t>
  </si>
  <si>
    <t>李月娟</t>
  </si>
  <si>
    <t xml:space="preserve">15078834095  </t>
  </si>
  <si>
    <t>广西八桂种苗高科技集团股份有限公司</t>
  </si>
  <si>
    <t>广西八桂种苗高科技集团股份有限公司三塘苗圃基地</t>
  </si>
  <si>
    <t>徐香梅</t>
  </si>
  <si>
    <t>19376368325</t>
  </si>
  <si>
    <t>备注：1.2年生大杯合格苗标准：容器规格为直径（填充基质后）≥12 厘米，高≥16 厘米，苗高≥50 厘米、地径（嫁接口以上）≥0.50 厘米，
                           分枝 3 个以上，冠幅 20×20 厘米以上，苗木均有花蕾或开花。 
      2.3年生大杯合格苗标准：容器规格为直径（填充基质后）≥15 厘米，高≥20 厘米，苗高≥80 厘米、地径（嫁接口以上）≥0.80 厘米，
                           分枝 5 个以上，冠幅 30×30 厘米以上，苗木均有花蕾、开花或挂果。
      3.表中数据统一保留2位小数。
      4.表中数据要与附件1表中的数据联系起来，不能大于附件1表中的相应数据。
      5.表中：5栏=6栏+10栏。（其中：6栏=7栏+8栏+9栏；10栏=11栏+12栏）
             13栏=14栏+18栏。（其中：14栏=15栏+16栏+17栏；18栏=19栏+20栏）</t>
  </si>
</sst>
</file>

<file path=xl/styles.xml><?xml version="1.0" encoding="utf-8"?>
<styleSheet xmlns="http://schemas.openxmlformats.org/spreadsheetml/2006/main">
  <numFmts count="10">
    <numFmt numFmtId="176" formatCode="0.0"/>
    <numFmt numFmtId="177" formatCode="0.0_);[Red]\(0.0\)"/>
    <numFmt numFmtId="178" formatCode="0_);[Red]\(0\)"/>
    <numFmt numFmtId="179" formatCode="0.00_);[Red]\(0.00\)"/>
    <numFmt numFmtId="180" formatCode="0.00_ "/>
    <numFmt numFmtId="43" formatCode="_ * #,##0.00_ ;_ * \-#,##0.00_ ;_ * &quot;-&quot;??_ ;_ @_ "/>
    <numFmt numFmtId="41" formatCode="_ * #,##0_ ;_ * \-#,##0_ ;_ * &quot;-&quot;_ ;_ @_ "/>
    <numFmt numFmtId="181" formatCode="0.00;[Red]0.00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4">
    <font>
      <sz val="12"/>
      <name val="宋体"/>
      <charset val="134"/>
    </font>
    <font>
      <b/>
      <sz val="12"/>
      <name val="宋体"/>
      <charset val="134"/>
    </font>
    <font>
      <b/>
      <sz val="9"/>
      <name val="宋体"/>
      <charset val="134"/>
    </font>
    <font>
      <b/>
      <sz val="18"/>
      <name val="宋体"/>
      <charset val="134"/>
    </font>
    <font>
      <b/>
      <sz val="10"/>
      <name val="宋体"/>
      <charset val="134"/>
    </font>
    <font>
      <b/>
      <sz val="9"/>
      <name val="宋体"/>
      <charset val="134"/>
      <scheme val="minor"/>
    </font>
    <font>
      <b/>
      <sz val="9"/>
      <color theme="1"/>
      <name val="宋体"/>
      <charset val="134"/>
    </font>
    <font>
      <sz val="9"/>
      <color theme="1"/>
      <name val="宋体"/>
      <charset val="134"/>
    </font>
    <font>
      <b/>
      <sz val="9"/>
      <color indexed="10"/>
      <name val="宋体"/>
      <charset val="134"/>
      <scheme val="minor"/>
    </font>
    <font>
      <b/>
      <sz val="9"/>
      <color rgb="FFFF0000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9"/>
      <name val="宋体"/>
      <charset val="134"/>
    </font>
    <font>
      <sz val="11"/>
      <name val="Times New Roman"/>
      <charset val="0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indexed="8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52">
    <xf numFmtId="0" fontId="0" fillId="0" borderId="0"/>
    <xf numFmtId="0" fontId="0" fillId="0" borderId="0"/>
    <xf numFmtId="0" fontId="0" fillId="0" borderId="0"/>
    <xf numFmtId="0" fontId="14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0" fillId="0" borderId="0"/>
    <xf numFmtId="0" fontId="13" fillId="30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42" fontId="22" fillId="0" borderId="0" applyFont="0" applyFill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44" fontId="22" fillId="0" borderId="0" applyFont="0" applyFill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30" fillId="16" borderId="19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33" fillId="35" borderId="19" applyNumberFormat="0" applyAlignment="0" applyProtection="0">
      <alignment vertical="center"/>
    </xf>
    <xf numFmtId="0" fontId="21" fillId="16" borderId="15" applyNumberFormat="0" applyAlignment="0" applyProtection="0">
      <alignment vertical="center"/>
    </xf>
    <xf numFmtId="0" fontId="20" fillId="15" borderId="14" applyNumberFormat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5" fillId="23" borderId="18" applyNumberFormat="0" applyFon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</cellStyleXfs>
  <cellXfs count="139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0" xfId="0" applyFont="1" applyAlignment="1">
      <alignment horizontal="right" vertical="center"/>
    </xf>
    <xf numFmtId="0" fontId="2" fillId="0" borderId="0" xfId="0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applyNumberFormat="1" applyFont="1" applyFill="1" applyAlignment="1">
      <alignment horizontal="right" vertical="center" wrapText="1"/>
    </xf>
    <xf numFmtId="0" fontId="2" fillId="0" borderId="0" xfId="0" applyNumberFormat="1" applyFont="1" applyFill="1" applyBorder="1" applyAlignment="1">
      <alignment horizontal="right" vertical="center" wrapText="1"/>
    </xf>
    <xf numFmtId="0" fontId="1" fillId="0" borderId="0" xfId="0" applyFont="1" applyFill="1"/>
    <xf numFmtId="0" fontId="2" fillId="0" borderId="0" xfId="0" applyFont="1" applyFill="1" applyBorder="1" applyAlignment="1">
      <alignment horizontal="center"/>
    </xf>
    <xf numFmtId="0" fontId="2" fillId="0" borderId="0" xfId="0" applyNumberFormat="1" applyFont="1" applyBorder="1" applyAlignment="1">
      <alignment horizontal="right"/>
    </xf>
    <xf numFmtId="0" fontId="2" fillId="0" borderId="0" xfId="0" applyNumberFormat="1" applyFont="1" applyFill="1" applyBorder="1" applyAlignment="1">
      <alignment horizontal="right"/>
    </xf>
    <xf numFmtId="0" fontId="2" fillId="0" borderId="0" xfId="0" applyFont="1" applyBorder="1" applyAlignment="1">
      <alignment horizontal="right"/>
    </xf>
    <xf numFmtId="0" fontId="2" fillId="0" borderId="0" xfId="39" applyFont="1" applyFill="1" applyBorder="1" applyAlignment="1">
      <alignment horizontal="right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right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right" vertical="center" wrapText="1"/>
    </xf>
    <xf numFmtId="0" fontId="5" fillId="3" borderId="5" xfId="0" applyNumberFormat="1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 wrapText="1"/>
    </xf>
    <xf numFmtId="180" fontId="5" fillId="0" borderId="5" xfId="0" applyNumberFormat="1" applyFont="1" applyFill="1" applyBorder="1" applyAlignment="1">
      <alignment horizontal="center" vertical="center"/>
    </xf>
    <xf numFmtId="180" fontId="5" fillId="0" borderId="4" xfId="0" applyNumberFormat="1" applyFont="1" applyFill="1" applyBorder="1" applyAlignment="1">
      <alignment horizontal="center" vertical="center"/>
    </xf>
    <xf numFmtId="180" fontId="5" fillId="0" borderId="4" xfId="0" applyNumberFormat="1" applyFont="1" applyFill="1" applyBorder="1" applyAlignment="1">
      <alignment horizontal="center" vertical="center" wrapText="1"/>
    </xf>
    <xf numFmtId="180" fontId="5" fillId="0" borderId="5" xfId="0" applyNumberFormat="1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179" fontId="5" fillId="3" borderId="5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49" fontId="5" fillId="0" borderId="5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2" borderId="5" xfId="0" applyNumberFormat="1" applyFont="1" applyFill="1" applyBorder="1" applyAlignment="1">
      <alignment horizontal="center" vertical="center" wrapText="1"/>
    </xf>
    <xf numFmtId="0" fontId="5" fillId="0" borderId="5" xfId="8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179" fontId="5" fillId="0" borderId="5" xfId="0" applyNumberFormat="1" applyFont="1" applyFill="1" applyBorder="1" applyAlignment="1">
      <alignment horizontal="center" vertical="center"/>
    </xf>
    <xf numFmtId="179" fontId="5" fillId="0" borderId="5" xfId="0" applyNumberFormat="1" applyFont="1" applyFill="1" applyBorder="1" applyAlignment="1">
      <alignment horizontal="center" vertical="center" wrapText="1"/>
    </xf>
    <xf numFmtId="0" fontId="5" fillId="4" borderId="5" xfId="8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178" fontId="5" fillId="0" borderId="4" xfId="0" applyNumberFormat="1" applyFont="1" applyFill="1" applyBorder="1" applyAlignment="1">
      <alignment horizontal="center" vertical="center" wrapText="1"/>
    </xf>
    <xf numFmtId="180" fontId="6" fillId="0" borderId="5" xfId="0" applyNumberFormat="1" applyFont="1" applyFill="1" applyBorder="1" applyAlignment="1">
      <alignment horizontal="center" vertical="center" wrapText="1"/>
    </xf>
    <xf numFmtId="180" fontId="7" fillId="0" borderId="5" xfId="0" applyNumberFormat="1" applyFont="1" applyFill="1" applyBorder="1" applyAlignment="1">
      <alignment horizontal="center" vertical="center" wrapText="1"/>
    </xf>
    <xf numFmtId="179" fontId="5" fillId="0" borderId="5" xfId="0" applyNumberFormat="1" applyFont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49" fontId="5" fillId="0" borderId="4" xfId="0" applyNumberFormat="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/>
    </xf>
    <xf numFmtId="0" fontId="5" fillId="0" borderId="5" xfId="2" applyNumberFormat="1" applyFont="1" applyBorder="1" applyAlignment="1">
      <alignment horizontal="center" vertical="center" wrapText="1"/>
    </xf>
    <xf numFmtId="0" fontId="5" fillId="0" borderId="5" xfId="1" applyNumberFormat="1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49" fontId="7" fillId="0" borderId="4" xfId="0" applyNumberFormat="1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5" fillId="0" borderId="5" xfId="0" applyNumberFormat="1" applyFont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5" fillId="4" borderId="5" xfId="0" applyFont="1" applyFill="1" applyBorder="1" applyAlignment="1" applyProtection="1">
      <alignment horizontal="center" vertical="center"/>
      <protection locked="0"/>
    </xf>
    <xf numFmtId="0" fontId="10" fillId="0" borderId="5" xfId="0" applyFont="1" applyFill="1" applyBorder="1" applyAlignment="1">
      <alignment horizontal="center" vertical="center"/>
    </xf>
    <xf numFmtId="0" fontId="5" fillId="0" borderId="5" xfId="1" applyFont="1" applyFill="1" applyBorder="1" applyAlignment="1">
      <alignment horizontal="center" vertical="center" wrapText="1"/>
    </xf>
    <xf numFmtId="0" fontId="10" fillId="0" borderId="5" xfId="1" applyFont="1" applyFill="1" applyBorder="1" applyAlignment="1">
      <alignment horizontal="center" vertical="center" wrapText="1"/>
    </xf>
    <xf numFmtId="0" fontId="5" fillId="3" borderId="5" xfId="0" applyNumberFormat="1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/>
    </xf>
    <xf numFmtId="0" fontId="10" fillId="0" borderId="5" xfId="1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 wrapText="1"/>
    </xf>
    <xf numFmtId="179" fontId="5" fillId="3" borderId="5" xfId="0" applyNumberFormat="1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10" fillId="0" borderId="5" xfId="0" applyFont="1" applyFill="1" applyBorder="1" applyAlignment="1" applyProtection="1">
      <alignment horizontal="center" vertical="center" wrapText="1"/>
    </xf>
    <xf numFmtId="0" fontId="5" fillId="0" borderId="5" xfId="1" applyFont="1" applyFill="1" applyBorder="1" applyAlignment="1">
      <alignment horizontal="center" vertical="center"/>
    </xf>
    <xf numFmtId="179" fontId="10" fillId="0" borderId="5" xfId="0" applyNumberFormat="1" applyFont="1" applyFill="1" applyBorder="1" applyAlignment="1">
      <alignment horizontal="center" vertical="center" wrapText="1"/>
    </xf>
    <xf numFmtId="179" fontId="10" fillId="0" borderId="5" xfId="0" applyNumberFormat="1" applyFont="1" applyFill="1" applyBorder="1" applyAlignment="1">
      <alignment horizontal="center" vertical="center"/>
    </xf>
    <xf numFmtId="49" fontId="5" fillId="2" borderId="5" xfId="0" applyNumberFormat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49" fontId="12" fillId="0" borderId="2" xfId="0" applyNumberFormat="1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49" fontId="12" fillId="0" borderId="4" xfId="0" applyNumberFormat="1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Fill="1" applyBorder="1" applyAlignment="1">
      <alignment vertical="center" wrapText="1"/>
    </xf>
    <xf numFmtId="0" fontId="5" fillId="0" borderId="5" xfId="39" applyFont="1" applyFill="1" applyBorder="1" applyAlignment="1">
      <alignment horizontal="center" vertical="center" wrapText="1"/>
    </xf>
    <xf numFmtId="180" fontId="10" fillId="0" borderId="5" xfId="0" applyNumberFormat="1" applyFont="1" applyFill="1" applyBorder="1" applyAlignment="1">
      <alignment horizontal="center" vertical="center" wrapText="1"/>
    </xf>
    <xf numFmtId="177" fontId="10" fillId="0" borderId="5" xfId="0" applyNumberFormat="1" applyFont="1" applyFill="1" applyBorder="1" applyAlignment="1">
      <alignment horizontal="center" vertical="center" wrapText="1"/>
    </xf>
    <xf numFmtId="176" fontId="5" fillId="0" borderId="5" xfId="0" applyNumberFormat="1" applyFont="1" applyFill="1" applyBorder="1" applyAlignment="1">
      <alignment horizontal="center" vertical="center" wrapText="1"/>
    </xf>
    <xf numFmtId="181" fontId="5" fillId="0" borderId="5" xfId="0" applyNumberFormat="1" applyFont="1" applyFill="1" applyBorder="1" applyAlignment="1">
      <alignment horizontal="center" vertical="center"/>
    </xf>
    <xf numFmtId="181" fontId="5" fillId="0" borderId="5" xfId="0" applyNumberFormat="1" applyFont="1" applyFill="1" applyBorder="1" applyAlignment="1">
      <alignment horizontal="center" vertical="center" wrapText="1"/>
    </xf>
    <xf numFmtId="181" fontId="5" fillId="0" borderId="4" xfId="0" applyNumberFormat="1" applyFont="1" applyFill="1" applyBorder="1" applyAlignment="1">
      <alignment horizontal="center" vertical="center"/>
    </xf>
    <xf numFmtId="0" fontId="5" fillId="0" borderId="5" xfId="39" applyNumberFormat="1" applyFont="1" applyFill="1" applyBorder="1" applyAlignment="1">
      <alignment horizontal="center" vertical="center" wrapText="1"/>
    </xf>
    <xf numFmtId="180" fontId="10" fillId="0" borderId="4" xfId="0" applyNumberFormat="1" applyFont="1" applyFill="1" applyBorder="1" applyAlignment="1">
      <alignment horizontal="center" vertical="center" wrapText="1"/>
    </xf>
    <xf numFmtId="180" fontId="10" fillId="0" borderId="5" xfId="0" applyNumberFormat="1" applyFont="1" applyFill="1" applyBorder="1" applyAlignment="1">
      <alignment horizontal="center" vertical="center"/>
    </xf>
    <xf numFmtId="0" fontId="5" fillId="0" borderId="5" xfId="0" applyFont="1" applyFill="1" applyBorder="1" applyAlignment="1" applyProtection="1">
      <alignment horizontal="center" vertical="center" wrapText="1"/>
      <protection locked="0"/>
    </xf>
    <xf numFmtId="179" fontId="5" fillId="0" borderId="5" xfId="39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 shrinkToFit="1"/>
    </xf>
    <xf numFmtId="0" fontId="5" fillId="0" borderId="5" xfId="0" applyFont="1" applyFill="1" applyBorder="1" applyAlignment="1">
      <alignment horizontal="center" vertical="center" shrinkToFit="1"/>
    </xf>
    <xf numFmtId="0" fontId="5" fillId="0" borderId="5" xfId="0" applyNumberFormat="1" applyFont="1" applyFill="1" applyBorder="1" applyAlignment="1">
      <alignment vertical="center" wrapText="1"/>
    </xf>
    <xf numFmtId="0" fontId="5" fillId="0" borderId="5" xfId="0" applyFont="1" applyBorder="1" applyAlignment="1" applyProtection="1">
      <alignment horizontal="center" vertical="center" wrapText="1"/>
    </xf>
    <xf numFmtId="49" fontId="5" fillId="0" borderId="5" xfId="0" applyNumberFormat="1" applyFont="1" applyBorder="1" applyAlignment="1" applyProtection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49" fontId="5" fillId="0" borderId="5" xfId="39" applyNumberFormat="1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center" vertical="center" wrapText="1"/>
    </xf>
  </cellXfs>
  <cellStyles count="52">
    <cellStyle name="常规" xfId="0" builtinId="0"/>
    <cellStyle name="常规 10 2" xfId="1"/>
    <cellStyle name="常规 10 10" xfId="2"/>
    <cellStyle name="40% - 强调文字颜色 6" xfId="3" builtinId="51"/>
    <cellStyle name="20% - 强调文字颜色 6" xfId="4" builtinId="50"/>
    <cellStyle name="强调文字颜色 6" xfId="5" builtinId="49"/>
    <cellStyle name="40% - 强调文字颜色 5" xfId="6" builtinId="47"/>
    <cellStyle name="20% - 强调文字颜色 5" xfId="7" builtinId="46"/>
    <cellStyle name="常规 10" xfId="8"/>
    <cellStyle name="强调文字颜色 5" xfId="9" builtinId="45"/>
    <cellStyle name="40% - 强调文字颜色 4" xfId="10" builtinId="43"/>
    <cellStyle name="标题 3" xfId="11" builtinId="18"/>
    <cellStyle name="解释性文本" xfId="12" builtinId="53"/>
    <cellStyle name="汇总" xfId="13" builtinId="25"/>
    <cellStyle name="百分比" xfId="14" builtinId="5"/>
    <cellStyle name="千位分隔" xfId="15" builtinId="3"/>
    <cellStyle name="标题 2" xfId="16" builtinId="17"/>
    <cellStyle name="货币[0]" xfId="17" builtinId="7"/>
    <cellStyle name="60% - 强调文字颜色 4" xfId="18" builtinId="44"/>
    <cellStyle name="警告文本" xfId="19" builtinId="11"/>
    <cellStyle name="20% - 强调文字颜色 2" xfId="20" builtinId="34"/>
    <cellStyle name="60% - 强调文字颜色 5" xfId="21" builtinId="48"/>
    <cellStyle name="标题 1" xfId="22" builtinId="16"/>
    <cellStyle name="超链接" xfId="23" builtinId="8"/>
    <cellStyle name="20% - 强调文字颜色 3" xfId="24" builtinId="38"/>
    <cellStyle name="货币" xfId="25" builtinId="4"/>
    <cellStyle name="20% - 强调文字颜色 4" xfId="26" builtinId="42"/>
    <cellStyle name="计算" xfId="27" builtinId="22"/>
    <cellStyle name="已访问的超链接" xfId="28" builtinId="9"/>
    <cellStyle name="千位分隔[0]" xfId="29" builtinId="6"/>
    <cellStyle name="强调文字颜色 4" xfId="30" builtinId="41"/>
    <cellStyle name="40% - 强调文字颜色 3" xfId="31" builtinId="39"/>
    <cellStyle name="60% - 强调文字颜色 6" xfId="32" builtinId="52"/>
    <cellStyle name="输入" xfId="33" builtinId="20"/>
    <cellStyle name="输出" xfId="34" builtinId="21"/>
    <cellStyle name="检查单元格" xfId="35" builtinId="23"/>
    <cellStyle name="链接单元格" xfId="36" builtinId="24"/>
    <cellStyle name="60% - 强调文字颜色 1" xfId="37" builtinId="32"/>
    <cellStyle name="60% - 强调文字颜色 3" xfId="38" builtinId="40"/>
    <cellStyle name="注释" xfId="39" builtinId="10"/>
    <cellStyle name="标题" xfId="40" builtinId="15"/>
    <cellStyle name="好" xfId="41" builtinId="26"/>
    <cellStyle name="标题 4" xfId="42" builtinId="19"/>
    <cellStyle name="强调文字颜色 1" xfId="43" builtinId="29"/>
    <cellStyle name="适中" xfId="44" builtinId="28"/>
    <cellStyle name="20% - 强调文字颜色 1" xfId="45" builtinId="30"/>
    <cellStyle name="差" xfId="46" builtinId="27"/>
    <cellStyle name="强调文字颜色 2" xfId="47" builtinId="33"/>
    <cellStyle name="40% - 强调文字颜色 1" xfId="48" builtinId="31"/>
    <cellStyle name="60% - 强调文字颜色 2" xfId="49" builtinId="36"/>
    <cellStyle name="40% - 强调文字颜色 2" xfId="50" builtinId="35"/>
    <cellStyle name="强调文字颜色 3" xfId="51" builtinId="37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66"/>
  <sheetViews>
    <sheetView tabSelected="1" workbookViewId="0">
      <pane ySplit="9" topLeftCell="A10" activePane="bottomLeft" state="frozen"/>
      <selection/>
      <selection pane="bottomLeft" activeCell="A1" sqref="$A1:$XFD1048576"/>
    </sheetView>
  </sheetViews>
  <sheetFormatPr defaultColWidth="9" defaultRowHeight="14.25"/>
  <cols>
    <col min="1" max="2" width="3.25" style="1" customWidth="1"/>
    <col min="3" max="3" width="15.75" style="17" customWidth="1"/>
    <col min="4" max="4" width="11.25" style="1" customWidth="1"/>
    <col min="5" max="5" width="4.875" style="18" customWidth="1"/>
    <col min="6" max="6" width="8.25" style="1" customWidth="1"/>
    <col min="7" max="7" width="8" style="1" customWidth="1"/>
    <col min="8" max="8" width="7.04166666666667" style="1" customWidth="1"/>
    <col min="9" max="9" width="6.75" style="1" customWidth="1"/>
    <col min="10" max="10" width="6.24166666666667" style="1" customWidth="1"/>
    <col min="11" max="11" width="8.125" style="1" customWidth="1"/>
    <col min="12" max="12" width="7.375" style="1" customWidth="1"/>
    <col min="13" max="13" width="8.125" style="1" customWidth="1"/>
    <col min="14" max="14" width="6" style="19" customWidth="1"/>
    <col min="15" max="15" width="11.3583333333333" style="19" customWidth="1"/>
    <col min="16" max="16" width="8" style="18" customWidth="1"/>
    <col min="17" max="16384" width="9" style="1"/>
  </cols>
  <sheetData>
    <row r="1" ht="26.25" customHeight="1" spans="1:16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</row>
    <row r="2" s="1" customFormat="1" ht="23.25" customHeight="1" spans="1:16">
      <c r="A2" s="21" t="s">
        <v>1</v>
      </c>
      <c r="B2" s="21"/>
      <c r="C2" s="22"/>
      <c r="D2" s="21"/>
      <c r="E2" s="36"/>
      <c r="F2" s="21"/>
      <c r="G2" s="21"/>
      <c r="H2" s="21"/>
      <c r="I2" s="21"/>
      <c r="J2" s="21"/>
      <c r="K2" s="21"/>
      <c r="L2" s="21"/>
      <c r="M2" s="21"/>
      <c r="N2" s="53"/>
      <c r="O2" s="53"/>
      <c r="P2" s="36"/>
    </row>
    <row r="3" s="2" customFormat="1" ht="25" customHeight="1" spans="1:16">
      <c r="A3" s="23" t="s">
        <v>2</v>
      </c>
      <c r="B3" s="23" t="s">
        <v>3</v>
      </c>
      <c r="C3" s="23" t="s">
        <v>4</v>
      </c>
      <c r="D3" s="23" t="s">
        <v>5</v>
      </c>
      <c r="E3" s="23" t="s">
        <v>6</v>
      </c>
      <c r="F3" s="26" t="s">
        <v>7</v>
      </c>
      <c r="G3" s="26"/>
      <c r="H3" s="26"/>
      <c r="I3" s="26"/>
      <c r="J3" s="26"/>
      <c r="K3" s="26"/>
      <c r="L3" s="26"/>
      <c r="M3" s="26"/>
      <c r="N3" s="23" t="s">
        <v>8</v>
      </c>
      <c r="O3" s="23" t="s">
        <v>9</v>
      </c>
      <c r="P3" s="26" t="s">
        <v>10</v>
      </c>
    </row>
    <row r="4" s="2" customFormat="1" ht="25" customHeight="1" spans="1:16">
      <c r="A4" s="24"/>
      <c r="B4" s="24"/>
      <c r="C4" s="24"/>
      <c r="D4" s="24"/>
      <c r="E4" s="24"/>
      <c r="F4" s="26" t="s">
        <v>11</v>
      </c>
      <c r="G4" s="37" t="s">
        <v>12</v>
      </c>
      <c r="H4" s="38"/>
      <c r="I4" s="38"/>
      <c r="J4" s="50"/>
      <c r="K4" s="37" t="s">
        <v>13</v>
      </c>
      <c r="L4" s="38"/>
      <c r="M4" s="50"/>
      <c r="N4" s="24"/>
      <c r="O4" s="24"/>
      <c r="P4" s="26"/>
    </row>
    <row r="5" s="2" customFormat="1" ht="34" customHeight="1" spans="1:16">
      <c r="A5" s="25"/>
      <c r="B5" s="25"/>
      <c r="C5" s="25"/>
      <c r="D5" s="25"/>
      <c r="E5" s="25"/>
      <c r="F5" s="26"/>
      <c r="G5" s="26" t="s">
        <v>14</v>
      </c>
      <c r="H5" s="26" t="s">
        <v>15</v>
      </c>
      <c r="I5" s="26" t="s">
        <v>16</v>
      </c>
      <c r="J5" s="26" t="s">
        <v>17</v>
      </c>
      <c r="K5" s="26" t="s">
        <v>14</v>
      </c>
      <c r="L5" s="26" t="s">
        <v>16</v>
      </c>
      <c r="M5" s="26" t="s">
        <v>17</v>
      </c>
      <c r="N5" s="25"/>
      <c r="O5" s="25"/>
      <c r="P5" s="26"/>
    </row>
    <row r="6" s="3" customFormat="1" ht="20.1" customHeight="1" spans="1:16">
      <c r="A6" s="26">
        <v>1</v>
      </c>
      <c r="B6" s="26"/>
      <c r="C6" s="26">
        <v>2</v>
      </c>
      <c r="D6" s="26">
        <v>3</v>
      </c>
      <c r="E6" s="26">
        <v>4</v>
      </c>
      <c r="F6" s="26">
        <v>5</v>
      </c>
      <c r="G6" s="26">
        <v>6</v>
      </c>
      <c r="H6" s="26">
        <v>7</v>
      </c>
      <c r="I6" s="26">
        <v>8</v>
      </c>
      <c r="J6" s="26">
        <v>9</v>
      </c>
      <c r="K6" s="26">
        <v>10</v>
      </c>
      <c r="L6" s="26">
        <v>11</v>
      </c>
      <c r="M6" s="26">
        <v>12</v>
      </c>
      <c r="N6" s="26">
        <v>21</v>
      </c>
      <c r="O6" s="26">
        <v>22</v>
      </c>
      <c r="P6" s="26">
        <v>23</v>
      </c>
    </row>
    <row r="7" s="2" customFormat="1" ht="32.25" customHeight="1" spans="1:16">
      <c r="A7" s="26" t="s">
        <v>18</v>
      </c>
      <c r="B7" s="26"/>
      <c r="C7" s="26"/>
      <c r="D7" s="27" t="s">
        <v>19</v>
      </c>
      <c r="E7" s="26"/>
      <c r="F7" s="39">
        <f>SUM(G7+K7)</f>
        <v>3630.3201</v>
      </c>
      <c r="G7" s="39">
        <f>SUM(H7:J7)</f>
        <v>878.356</v>
      </c>
      <c r="H7" s="39">
        <f>SUM(H10+H51+H74+H96+H109+H111+H116+H130+H137+H147+H163+H173+H219+H225)</f>
        <v>645.536</v>
      </c>
      <c r="I7" s="39">
        <f>SUM(I10+I51+I74+I96+I109+I111+I116+I130+I137+I147+I163+I173+I219+I225)</f>
        <v>227.94</v>
      </c>
      <c r="J7" s="39">
        <f>SUM(J10+J51+J74+J96+J109+J111+J116+J130+J137+J147+J163+J173+J219+J225)</f>
        <v>4.88</v>
      </c>
      <c r="K7" s="39">
        <f>SUM(L7:M7)</f>
        <v>2751.9641</v>
      </c>
      <c r="L7" s="39">
        <f>SUM(L10+L51+L74+L96+L109+L111+L116+L130+L137+L147+L163+L173+L219+L225)</f>
        <v>2057.7072</v>
      </c>
      <c r="M7" s="39">
        <f>SUM(M10+M51+M74+M96+M109+M111+M116+M130+M137+M147+M163+M173+M219+M225)</f>
        <v>694.2569</v>
      </c>
      <c r="N7" s="26"/>
      <c r="O7" s="26"/>
      <c r="P7" s="26"/>
    </row>
    <row r="8" s="2" customFormat="1" ht="26" customHeight="1" spans="1:16">
      <c r="A8" s="26" t="s">
        <v>20</v>
      </c>
      <c r="B8" s="26"/>
      <c r="C8" s="26"/>
      <c r="D8" s="26"/>
      <c r="E8" s="26"/>
      <c r="F8" s="39">
        <f t="shared" ref="F8:M8" si="0">SUM(F11:F22)+SUM(F25:F31)+SUM(F34:F40)+SUM(F41:F50)+F64+F73+SUM(F82:F93)+F113+SUM(F107:F108)+SUM(F117:F121)+SUM(F125:F129)+SUM(F131:F132)+F142+SUM(F148:F149)+F155+F160+SUM(F169:F171)+SUM(F180:F185)+F202+F205+F220+F222+F223+SUM(F227:F229)+F231+F233+F239+SUM(F244:F252)+SUM(F254:F263)+F265+F237+F55</f>
        <v>1679.6341</v>
      </c>
      <c r="G8" s="39">
        <f t="shared" si="0"/>
        <v>398.3</v>
      </c>
      <c r="H8" s="39">
        <f t="shared" si="0"/>
        <v>206.86</v>
      </c>
      <c r="I8" s="39">
        <f t="shared" si="0"/>
        <v>187.94</v>
      </c>
      <c r="J8" s="39">
        <f t="shared" si="0"/>
        <v>3.5</v>
      </c>
      <c r="K8" s="39">
        <f t="shared" si="0"/>
        <v>1292.6341</v>
      </c>
      <c r="L8" s="39">
        <f t="shared" si="0"/>
        <v>1157.4572</v>
      </c>
      <c r="M8" s="39">
        <f t="shared" si="0"/>
        <v>134.1369</v>
      </c>
      <c r="N8" s="26"/>
      <c r="O8" s="26"/>
      <c r="P8" s="26"/>
    </row>
    <row r="9" s="2" customFormat="1" ht="26" customHeight="1" spans="1:16">
      <c r="A9" s="26" t="s">
        <v>21</v>
      </c>
      <c r="B9" s="26"/>
      <c r="C9" s="26"/>
      <c r="D9" s="26"/>
      <c r="E9" s="26"/>
      <c r="F9" s="39">
        <f t="shared" ref="F9:U9" si="1">SUM(F7-F8)</f>
        <v>1950.686</v>
      </c>
      <c r="G9" s="39">
        <f t="shared" si="1"/>
        <v>480.056</v>
      </c>
      <c r="H9" s="39">
        <f t="shared" si="1"/>
        <v>438.676</v>
      </c>
      <c r="I9" s="39">
        <f t="shared" si="1"/>
        <v>40</v>
      </c>
      <c r="J9" s="39">
        <f t="shared" si="1"/>
        <v>1.38</v>
      </c>
      <c r="K9" s="39">
        <f t="shared" si="1"/>
        <v>1459.33</v>
      </c>
      <c r="L9" s="39">
        <f t="shared" si="1"/>
        <v>900.25</v>
      </c>
      <c r="M9" s="39">
        <f t="shared" si="1"/>
        <v>560.12</v>
      </c>
      <c r="N9" s="26"/>
      <c r="O9" s="26"/>
      <c r="P9" s="26"/>
    </row>
    <row r="10" s="4" customFormat="1" ht="20.1" customHeight="1" spans="1:16">
      <c r="A10" s="28" t="s">
        <v>22</v>
      </c>
      <c r="B10" s="28"/>
      <c r="C10" s="29" t="s">
        <v>22</v>
      </c>
      <c r="D10" s="29" t="s">
        <v>23</v>
      </c>
      <c r="E10" s="31"/>
      <c r="F10" s="40">
        <f>SUM(G10+K10)</f>
        <v>476.51</v>
      </c>
      <c r="G10" s="40">
        <f>SUM(H10:J10)</f>
        <v>267.96</v>
      </c>
      <c r="H10" s="40">
        <f t="shared" ref="H10:J10" si="2">SUM(H11:H50)</f>
        <v>210.44</v>
      </c>
      <c r="I10" s="40">
        <f t="shared" si="2"/>
        <v>57.52</v>
      </c>
      <c r="J10" s="40">
        <f t="shared" si="2"/>
        <v>0</v>
      </c>
      <c r="K10" s="40">
        <f>SUM(L10:M10)</f>
        <v>208.55</v>
      </c>
      <c r="L10" s="40">
        <f>SUM(L11:L50)</f>
        <v>194.52</v>
      </c>
      <c r="M10" s="40">
        <f>SUM(M11:M50)</f>
        <v>14.03</v>
      </c>
      <c r="N10" s="29"/>
      <c r="O10" s="29"/>
      <c r="P10" s="29"/>
    </row>
    <row r="11" s="5" customFormat="1" ht="20" customHeight="1" spans="1:16">
      <c r="A11" s="28"/>
      <c r="B11" s="28">
        <v>1</v>
      </c>
      <c r="C11" s="30" t="s">
        <v>24</v>
      </c>
      <c r="D11" s="30" t="s">
        <v>25</v>
      </c>
      <c r="E11" s="30" t="s">
        <v>26</v>
      </c>
      <c r="F11" s="30">
        <v>44.24</v>
      </c>
      <c r="G11" s="30">
        <v>0.64</v>
      </c>
      <c r="H11" s="41">
        <v>0.64</v>
      </c>
      <c r="I11" s="41"/>
      <c r="J11" s="41"/>
      <c r="K11" s="30">
        <v>43.6</v>
      </c>
      <c r="L11" s="41">
        <v>43.6</v>
      </c>
      <c r="M11" s="41"/>
      <c r="N11" s="30" t="s">
        <v>27</v>
      </c>
      <c r="O11" s="54" t="s">
        <v>28</v>
      </c>
      <c r="P11" s="28"/>
    </row>
    <row r="12" s="6" customFormat="1" ht="20" customHeight="1" spans="1:16">
      <c r="A12" s="28"/>
      <c r="B12" s="28"/>
      <c r="C12" s="30"/>
      <c r="D12" s="30" t="s">
        <v>29</v>
      </c>
      <c r="E12" s="30" t="s">
        <v>26</v>
      </c>
      <c r="F12" s="30">
        <v>6.3</v>
      </c>
      <c r="G12" s="30">
        <v>0.3</v>
      </c>
      <c r="H12" s="42">
        <v>0.3</v>
      </c>
      <c r="I12" s="42"/>
      <c r="J12" s="42"/>
      <c r="K12" s="30">
        <v>6</v>
      </c>
      <c r="L12" s="42">
        <v>6</v>
      </c>
      <c r="M12" s="42"/>
      <c r="N12" s="30"/>
      <c r="O12" s="54"/>
      <c r="P12" s="28"/>
    </row>
    <row r="13" s="6" customFormat="1" ht="20" customHeight="1" spans="1:16">
      <c r="A13" s="28"/>
      <c r="B13" s="28"/>
      <c r="C13" s="30"/>
      <c r="D13" s="30" t="s">
        <v>30</v>
      </c>
      <c r="E13" s="30" t="s">
        <v>26</v>
      </c>
      <c r="F13" s="30">
        <v>40.25</v>
      </c>
      <c r="G13" s="30">
        <v>11</v>
      </c>
      <c r="H13" s="42">
        <v>11</v>
      </c>
      <c r="I13" s="42"/>
      <c r="J13" s="42"/>
      <c r="K13" s="30">
        <v>29.25</v>
      </c>
      <c r="L13" s="42">
        <v>29.25</v>
      </c>
      <c r="M13" s="42"/>
      <c r="N13" s="30"/>
      <c r="O13" s="54"/>
      <c r="P13" s="28"/>
    </row>
    <row r="14" s="6" customFormat="1" ht="20" customHeight="1" spans="1:16">
      <c r="A14" s="28"/>
      <c r="B14" s="28"/>
      <c r="C14" s="30"/>
      <c r="D14" s="30" t="s">
        <v>31</v>
      </c>
      <c r="E14" s="30" t="s">
        <v>26</v>
      </c>
      <c r="F14" s="30">
        <v>7.16</v>
      </c>
      <c r="G14" s="30">
        <v>6</v>
      </c>
      <c r="H14" s="42">
        <v>6</v>
      </c>
      <c r="I14" s="42"/>
      <c r="J14" s="42"/>
      <c r="K14" s="30">
        <v>1.16</v>
      </c>
      <c r="L14" s="42">
        <v>1.16</v>
      </c>
      <c r="M14" s="42"/>
      <c r="N14" s="30"/>
      <c r="O14" s="54"/>
      <c r="P14" s="28"/>
    </row>
    <row r="15" s="6" customFormat="1" ht="20" customHeight="1" spans="1:16">
      <c r="A15" s="28"/>
      <c r="B15" s="28"/>
      <c r="C15" s="30"/>
      <c r="D15" s="30" t="s">
        <v>32</v>
      </c>
      <c r="E15" s="30" t="s">
        <v>26</v>
      </c>
      <c r="F15" s="30">
        <v>4.07</v>
      </c>
      <c r="G15" s="30">
        <v>1.5</v>
      </c>
      <c r="H15" s="42">
        <v>1.5</v>
      </c>
      <c r="I15" s="42"/>
      <c r="J15" s="42"/>
      <c r="K15" s="30">
        <v>2.57</v>
      </c>
      <c r="L15" s="42">
        <v>2.57</v>
      </c>
      <c r="M15" s="42"/>
      <c r="N15" s="30"/>
      <c r="O15" s="54"/>
      <c r="P15" s="28"/>
    </row>
    <row r="16" s="6" customFormat="1" ht="20" customHeight="1" spans="1:16">
      <c r="A16" s="28"/>
      <c r="B16" s="28"/>
      <c r="C16" s="30"/>
      <c r="D16" s="30" t="s">
        <v>33</v>
      </c>
      <c r="E16" s="30" t="s">
        <v>26</v>
      </c>
      <c r="F16" s="30">
        <v>2.2</v>
      </c>
      <c r="G16" s="30">
        <v>1.8</v>
      </c>
      <c r="H16" s="42">
        <v>1.8</v>
      </c>
      <c r="I16" s="42"/>
      <c r="J16" s="42"/>
      <c r="K16" s="30">
        <v>0.4</v>
      </c>
      <c r="L16" s="42">
        <v>0.4</v>
      </c>
      <c r="M16" s="42"/>
      <c r="N16" s="30"/>
      <c r="O16" s="54"/>
      <c r="P16" s="28"/>
    </row>
    <row r="17" s="6" customFormat="1" ht="20" customHeight="1" spans="1:16">
      <c r="A17" s="28"/>
      <c r="B17" s="28"/>
      <c r="C17" s="30"/>
      <c r="D17" s="30" t="s">
        <v>34</v>
      </c>
      <c r="E17" s="30" t="s">
        <v>26</v>
      </c>
      <c r="F17" s="30">
        <v>15</v>
      </c>
      <c r="G17" s="30">
        <v>10</v>
      </c>
      <c r="H17" s="42">
        <v>10</v>
      </c>
      <c r="I17" s="42"/>
      <c r="J17" s="42"/>
      <c r="K17" s="30">
        <v>5</v>
      </c>
      <c r="L17" s="42">
        <v>5</v>
      </c>
      <c r="M17" s="42"/>
      <c r="N17" s="30"/>
      <c r="O17" s="54"/>
      <c r="P17" s="28"/>
    </row>
    <row r="18" s="6" customFormat="1" ht="20" customHeight="1" spans="1:16">
      <c r="A18" s="28"/>
      <c r="B18" s="28"/>
      <c r="C18" s="30"/>
      <c r="D18" s="30" t="s">
        <v>35</v>
      </c>
      <c r="E18" s="30" t="s">
        <v>26</v>
      </c>
      <c r="F18" s="30">
        <v>6.7</v>
      </c>
      <c r="G18" s="30">
        <v>6.7</v>
      </c>
      <c r="H18" s="42">
        <v>6.7</v>
      </c>
      <c r="I18" s="42"/>
      <c r="J18" s="42"/>
      <c r="K18" s="30"/>
      <c r="L18" s="42"/>
      <c r="M18" s="42"/>
      <c r="N18" s="30"/>
      <c r="O18" s="54"/>
      <c r="P18" s="28"/>
    </row>
    <row r="19" s="6" customFormat="1" ht="20" customHeight="1" spans="1:16">
      <c r="A19" s="28"/>
      <c r="B19" s="28"/>
      <c r="C19" s="30"/>
      <c r="D19" s="30" t="s">
        <v>36</v>
      </c>
      <c r="E19" s="30" t="s">
        <v>26</v>
      </c>
      <c r="F19" s="30">
        <v>15.45</v>
      </c>
      <c r="G19" s="30">
        <v>12</v>
      </c>
      <c r="H19" s="42">
        <v>12</v>
      </c>
      <c r="I19" s="42"/>
      <c r="J19" s="42"/>
      <c r="K19" s="30">
        <v>3.45</v>
      </c>
      <c r="L19" s="42">
        <v>3.45</v>
      </c>
      <c r="M19" s="42"/>
      <c r="N19" s="30"/>
      <c r="O19" s="54"/>
      <c r="P19" s="28"/>
    </row>
    <row r="20" s="6" customFormat="1" ht="20" customHeight="1" spans="1:16">
      <c r="A20" s="28"/>
      <c r="B20" s="28"/>
      <c r="C20" s="30"/>
      <c r="D20" s="30" t="s">
        <v>37</v>
      </c>
      <c r="E20" s="30" t="s">
        <v>26</v>
      </c>
      <c r="F20" s="30">
        <v>19.15</v>
      </c>
      <c r="G20" s="30">
        <v>10</v>
      </c>
      <c r="H20" s="42">
        <v>10</v>
      </c>
      <c r="I20" s="42"/>
      <c r="J20" s="42"/>
      <c r="K20" s="30">
        <v>9.15</v>
      </c>
      <c r="L20" s="42">
        <v>9.15</v>
      </c>
      <c r="M20" s="42"/>
      <c r="N20" s="30"/>
      <c r="O20" s="54"/>
      <c r="P20" s="28"/>
    </row>
    <row r="21" s="6" customFormat="1" ht="20" customHeight="1" spans="1:16">
      <c r="A21" s="28"/>
      <c r="B21" s="28"/>
      <c r="C21" s="30"/>
      <c r="D21" s="30" t="s">
        <v>38</v>
      </c>
      <c r="E21" s="30" t="s">
        <v>26</v>
      </c>
      <c r="F21" s="30">
        <v>2.25</v>
      </c>
      <c r="G21" s="30">
        <v>0</v>
      </c>
      <c r="H21" s="42">
        <v>0</v>
      </c>
      <c r="I21" s="42"/>
      <c r="J21" s="42"/>
      <c r="K21" s="30">
        <v>2.25</v>
      </c>
      <c r="L21" s="42">
        <v>2.25</v>
      </c>
      <c r="M21" s="42"/>
      <c r="N21" s="30"/>
      <c r="O21" s="54"/>
      <c r="P21" s="28"/>
    </row>
    <row r="22" s="6" customFormat="1" ht="20" customHeight="1" spans="1:16">
      <c r="A22" s="28"/>
      <c r="B22" s="28"/>
      <c r="C22" s="30"/>
      <c r="D22" s="30" t="s">
        <v>39</v>
      </c>
      <c r="E22" s="30" t="s">
        <v>26</v>
      </c>
      <c r="F22" s="30">
        <v>1.42</v>
      </c>
      <c r="G22" s="30">
        <v>0.6</v>
      </c>
      <c r="H22" s="42">
        <v>0.6</v>
      </c>
      <c r="I22" s="42"/>
      <c r="J22" s="42"/>
      <c r="K22" s="30">
        <v>0.82</v>
      </c>
      <c r="L22" s="42">
        <v>0.82</v>
      </c>
      <c r="M22" s="42"/>
      <c r="N22" s="30"/>
      <c r="O22" s="54"/>
      <c r="P22" s="28"/>
    </row>
    <row r="23" s="6" customFormat="1" ht="20" customHeight="1" spans="1:16">
      <c r="A23" s="28"/>
      <c r="B23" s="28"/>
      <c r="C23" s="30"/>
      <c r="D23" s="30" t="s">
        <v>40</v>
      </c>
      <c r="E23" s="30" t="s">
        <v>26</v>
      </c>
      <c r="F23" s="30">
        <v>0.3</v>
      </c>
      <c r="G23" s="30">
        <v>0</v>
      </c>
      <c r="H23" s="43"/>
      <c r="I23" s="43"/>
      <c r="J23" s="44"/>
      <c r="K23" s="30">
        <v>0.3</v>
      </c>
      <c r="L23" s="43">
        <v>0.3</v>
      </c>
      <c r="M23" s="43"/>
      <c r="N23" s="30"/>
      <c r="O23" s="54"/>
      <c r="P23" s="28"/>
    </row>
    <row r="24" s="6" customFormat="1" ht="20" customHeight="1" spans="1:16">
      <c r="A24" s="28"/>
      <c r="B24" s="28"/>
      <c r="C24" s="30"/>
      <c r="D24" s="30" t="s">
        <v>41</v>
      </c>
      <c r="E24" s="30" t="s">
        <v>26</v>
      </c>
      <c r="F24" s="30">
        <v>1.5</v>
      </c>
      <c r="G24" s="30">
        <v>0</v>
      </c>
      <c r="H24" s="43"/>
      <c r="I24" s="43"/>
      <c r="J24" s="34"/>
      <c r="K24" s="30">
        <v>1.5</v>
      </c>
      <c r="L24" s="43">
        <v>1.5</v>
      </c>
      <c r="M24" s="43"/>
      <c r="N24" s="30"/>
      <c r="O24" s="54"/>
      <c r="P24" s="28"/>
    </row>
    <row r="25" s="6" customFormat="1" ht="20" customHeight="1" spans="1:16">
      <c r="A25" s="28"/>
      <c r="B25" s="28">
        <v>2</v>
      </c>
      <c r="C25" s="30" t="s">
        <v>42</v>
      </c>
      <c r="D25" s="30" t="s">
        <v>25</v>
      </c>
      <c r="E25" s="30" t="s">
        <v>26</v>
      </c>
      <c r="F25" s="43">
        <v>25.96</v>
      </c>
      <c r="G25" s="43">
        <v>18.96</v>
      </c>
      <c r="H25" s="30"/>
      <c r="I25" s="30">
        <v>18.96</v>
      </c>
      <c r="J25" s="30"/>
      <c r="K25" s="43">
        <v>7</v>
      </c>
      <c r="L25" s="30">
        <v>7</v>
      </c>
      <c r="M25" s="30"/>
      <c r="N25" s="30" t="s">
        <v>43</v>
      </c>
      <c r="O25" s="54" t="s">
        <v>44</v>
      </c>
      <c r="P25" s="28" t="s">
        <v>45</v>
      </c>
    </row>
    <row r="26" s="6" customFormat="1" ht="20" customHeight="1" spans="1:16">
      <c r="A26" s="28"/>
      <c r="B26" s="28"/>
      <c r="C26" s="30"/>
      <c r="D26" s="30" t="s">
        <v>35</v>
      </c>
      <c r="E26" s="30" t="s">
        <v>26</v>
      </c>
      <c r="F26" s="43">
        <v>10.45</v>
      </c>
      <c r="G26" s="43">
        <v>10.45</v>
      </c>
      <c r="H26" s="30"/>
      <c r="I26" s="30">
        <v>10.45</v>
      </c>
      <c r="J26" s="30"/>
      <c r="K26" s="43"/>
      <c r="L26" s="30"/>
      <c r="M26" s="30"/>
      <c r="N26" s="30"/>
      <c r="O26" s="54"/>
      <c r="P26" s="28"/>
    </row>
    <row r="27" s="6" customFormat="1" ht="20" customHeight="1" spans="1:16">
      <c r="A27" s="28"/>
      <c r="B27" s="28"/>
      <c r="C27" s="30"/>
      <c r="D27" s="30" t="s">
        <v>38</v>
      </c>
      <c r="E27" s="30" t="s">
        <v>26</v>
      </c>
      <c r="F27" s="43">
        <v>2.23</v>
      </c>
      <c r="G27" s="43">
        <v>2.23</v>
      </c>
      <c r="H27" s="30"/>
      <c r="I27" s="30">
        <v>2.23</v>
      </c>
      <c r="J27" s="30"/>
      <c r="K27" s="43"/>
      <c r="L27" s="30"/>
      <c r="M27" s="30"/>
      <c r="N27" s="30"/>
      <c r="O27" s="54"/>
      <c r="P27" s="28"/>
    </row>
    <row r="28" s="6" customFormat="1" ht="20" customHeight="1" spans="1:16">
      <c r="A28" s="28"/>
      <c r="B28" s="28"/>
      <c r="C28" s="30"/>
      <c r="D28" s="30" t="s">
        <v>33</v>
      </c>
      <c r="E28" s="30" t="s">
        <v>26</v>
      </c>
      <c r="F28" s="43">
        <v>4.24</v>
      </c>
      <c r="G28" s="43">
        <v>4.24</v>
      </c>
      <c r="H28" s="34"/>
      <c r="I28" s="34">
        <v>4.24</v>
      </c>
      <c r="J28" s="34"/>
      <c r="K28" s="43"/>
      <c r="L28" s="30"/>
      <c r="M28" s="34"/>
      <c r="N28" s="30"/>
      <c r="O28" s="54"/>
      <c r="P28" s="28"/>
    </row>
    <row r="29" s="6" customFormat="1" ht="20" customHeight="1" spans="1:16">
      <c r="A29" s="28"/>
      <c r="B29" s="28"/>
      <c r="C29" s="30"/>
      <c r="D29" s="30" t="s">
        <v>30</v>
      </c>
      <c r="E29" s="30" t="s">
        <v>26</v>
      </c>
      <c r="F29" s="43">
        <v>27.17</v>
      </c>
      <c r="G29" s="43">
        <v>21.64</v>
      </c>
      <c r="H29" s="34"/>
      <c r="I29" s="34">
        <v>21.64</v>
      </c>
      <c r="J29" s="34"/>
      <c r="K29" s="43">
        <v>5.53</v>
      </c>
      <c r="L29" s="30">
        <v>5.53</v>
      </c>
      <c r="M29" s="34"/>
      <c r="N29" s="30"/>
      <c r="O29" s="54"/>
      <c r="P29" s="28"/>
    </row>
    <row r="30" s="6" customFormat="1" ht="20" customHeight="1" spans="1:16">
      <c r="A30" s="28"/>
      <c r="B30" s="28"/>
      <c r="C30" s="30"/>
      <c r="D30" s="30" t="s">
        <v>46</v>
      </c>
      <c r="E30" s="30" t="s">
        <v>26</v>
      </c>
      <c r="F30" s="43">
        <v>0.04</v>
      </c>
      <c r="G30" s="43"/>
      <c r="H30" s="34"/>
      <c r="I30" s="34"/>
      <c r="J30" s="34"/>
      <c r="K30" s="43">
        <v>0.04</v>
      </c>
      <c r="L30" s="30">
        <v>0.04</v>
      </c>
      <c r="M30" s="34"/>
      <c r="N30" s="30"/>
      <c r="O30" s="54"/>
      <c r="P30" s="28"/>
    </row>
    <row r="31" s="6" customFormat="1" ht="20" customHeight="1" spans="1:16">
      <c r="A31" s="28"/>
      <c r="B31" s="28"/>
      <c r="C31" s="30"/>
      <c r="D31" s="30" t="s">
        <v>47</v>
      </c>
      <c r="E31" s="30" t="s">
        <v>26</v>
      </c>
      <c r="F31" s="43">
        <v>0.15</v>
      </c>
      <c r="G31" s="43"/>
      <c r="H31" s="44"/>
      <c r="I31" s="44"/>
      <c r="J31" s="44"/>
      <c r="K31" s="43">
        <v>0.15</v>
      </c>
      <c r="L31" s="30">
        <v>0.15</v>
      </c>
      <c r="M31" s="44"/>
      <c r="N31" s="30"/>
      <c r="O31" s="54"/>
      <c r="P31" s="28"/>
    </row>
    <row r="32" s="6" customFormat="1" ht="20" customHeight="1" spans="1:16">
      <c r="A32" s="28"/>
      <c r="B32" s="28">
        <v>3</v>
      </c>
      <c r="C32" s="30" t="s">
        <v>48</v>
      </c>
      <c r="D32" s="30" t="s">
        <v>40</v>
      </c>
      <c r="E32" s="30" t="s">
        <v>26</v>
      </c>
      <c r="F32" s="43">
        <v>1.9</v>
      </c>
      <c r="G32" s="43">
        <v>1.9</v>
      </c>
      <c r="H32" s="30">
        <v>1.9</v>
      </c>
      <c r="I32" s="51"/>
      <c r="J32" s="30"/>
      <c r="K32" s="43"/>
      <c r="L32" s="30">
        <v>8.8</v>
      </c>
      <c r="M32" s="30"/>
      <c r="N32" s="30" t="s">
        <v>49</v>
      </c>
      <c r="O32" s="30">
        <v>15078361557</v>
      </c>
      <c r="P32" s="28" t="s">
        <v>45</v>
      </c>
    </row>
    <row r="33" s="6" customFormat="1" ht="20" customHeight="1" spans="1:16">
      <c r="A33" s="28"/>
      <c r="B33" s="28"/>
      <c r="C33" s="30"/>
      <c r="D33" s="30" t="s">
        <v>41</v>
      </c>
      <c r="E33" s="30" t="s">
        <v>26</v>
      </c>
      <c r="F33" s="43">
        <v>65.6</v>
      </c>
      <c r="G33" s="43">
        <v>65.6</v>
      </c>
      <c r="H33" s="30">
        <v>65.6</v>
      </c>
      <c r="I33" s="43"/>
      <c r="J33" s="30"/>
      <c r="K33" s="43"/>
      <c r="L33" s="30">
        <v>15</v>
      </c>
      <c r="M33" s="30"/>
      <c r="N33" s="30"/>
      <c r="O33" s="30"/>
      <c r="P33" s="28"/>
    </row>
    <row r="34" s="6" customFormat="1" ht="20" customHeight="1" spans="1:16">
      <c r="A34" s="28"/>
      <c r="B34" s="28"/>
      <c r="C34" s="30"/>
      <c r="D34" s="30" t="s">
        <v>25</v>
      </c>
      <c r="E34" s="30" t="s">
        <v>26</v>
      </c>
      <c r="F34" s="43">
        <v>21.35</v>
      </c>
      <c r="G34" s="43">
        <v>21.35</v>
      </c>
      <c r="H34" s="30">
        <v>21.35</v>
      </c>
      <c r="I34" s="43"/>
      <c r="J34" s="30"/>
      <c r="K34" s="43">
        <v>6.6</v>
      </c>
      <c r="L34" s="30">
        <v>6.6</v>
      </c>
      <c r="M34" s="30"/>
      <c r="N34" s="30"/>
      <c r="O34" s="30"/>
      <c r="P34" s="28"/>
    </row>
    <row r="35" s="6" customFormat="1" ht="20" customHeight="1" spans="1:16">
      <c r="A35" s="28"/>
      <c r="B35" s="28"/>
      <c r="C35" s="30"/>
      <c r="D35" s="30" t="s">
        <v>30</v>
      </c>
      <c r="E35" s="30" t="s">
        <v>26</v>
      </c>
      <c r="F35" s="43">
        <v>5.45</v>
      </c>
      <c r="G35" s="43">
        <v>5.45</v>
      </c>
      <c r="H35" s="30">
        <v>5.45</v>
      </c>
      <c r="I35" s="43"/>
      <c r="J35" s="30"/>
      <c r="K35" s="43">
        <v>2</v>
      </c>
      <c r="L35" s="30">
        <v>2</v>
      </c>
      <c r="M35" s="30"/>
      <c r="N35" s="30"/>
      <c r="O35" s="30"/>
      <c r="P35" s="28"/>
    </row>
    <row r="36" s="6" customFormat="1" ht="20" customHeight="1" spans="1:16">
      <c r="A36" s="28"/>
      <c r="B36" s="28"/>
      <c r="C36" s="30"/>
      <c r="D36" s="30" t="s">
        <v>29</v>
      </c>
      <c r="E36" s="30" t="s">
        <v>26</v>
      </c>
      <c r="F36" s="43">
        <v>6.9</v>
      </c>
      <c r="G36" s="43">
        <v>6.9</v>
      </c>
      <c r="H36" s="44">
        <v>6.9</v>
      </c>
      <c r="I36" s="43"/>
      <c r="J36" s="44"/>
      <c r="K36" s="43">
        <v>2.9</v>
      </c>
      <c r="L36" s="44">
        <v>2.9</v>
      </c>
      <c r="M36" s="44"/>
      <c r="N36" s="30"/>
      <c r="O36" s="30"/>
      <c r="P36" s="28"/>
    </row>
    <row r="37" s="6" customFormat="1" ht="20" customHeight="1" spans="1:16">
      <c r="A37" s="28"/>
      <c r="B37" s="28"/>
      <c r="C37" s="30"/>
      <c r="D37" s="30" t="s">
        <v>33</v>
      </c>
      <c r="E37" s="30" t="s">
        <v>26</v>
      </c>
      <c r="F37" s="43">
        <v>2.4</v>
      </c>
      <c r="G37" s="43">
        <v>0</v>
      </c>
      <c r="H37" s="44"/>
      <c r="I37" s="43"/>
      <c r="J37" s="44"/>
      <c r="K37" s="43">
        <v>2.4</v>
      </c>
      <c r="L37" s="44">
        <v>2.4</v>
      </c>
      <c r="M37" s="44"/>
      <c r="N37" s="30"/>
      <c r="O37" s="30"/>
      <c r="P37" s="28"/>
    </row>
    <row r="38" s="6" customFormat="1" ht="20" customHeight="1" spans="1:16">
      <c r="A38" s="28"/>
      <c r="B38" s="28"/>
      <c r="C38" s="30"/>
      <c r="D38" s="30" t="s">
        <v>50</v>
      </c>
      <c r="E38" s="30" t="s">
        <v>26</v>
      </c>
      <c r="F38" s="43">
        <v>9.6</v>
      </c>
      <c r="G38" s="43">
        <v>0</v>
      </c>
      <c r="H38" s="44"/>
      <c r="I38" s="43"/>
      <c r="J38" s="44"/>
      <c r="K38" s="43">
        <v>9.6</v>
      </c>
      <c r="L38" s="44">
        <v>9.6</v>
      </c>
      <c r="M38" s="44"/>
      <c r="N38" s="30"/>
      <c r="O38" s="30"/>
      <c r="P38" s="28"/>
    </row>
    <row r="39" s="6" customFormat="1" ht="20" customHeight="1" spans="1:16">
      <c r="A39" s="28"/>
      <c r="B39" s="28"/>
      <c r="C39" s="30"/>
      <c r="D39" s="30" t="s">
        <v>36</v>
      </c>
      <c r="E39" s="30" t="s">
        <v>26</v>
      </c>
      <c r="F39" s="43">
        <v>9.5</v>
      </c>
      <c r="G39" s="43">
        <v>0</v>
      </c>
      <c r="H39" s="44"/>
      <c r="I39" s="43"/>
      <c r="J39" s="44"/>
      <c r="K39" s="43">
        <v>9.5</v>
      </c>
      <c r="L39" s="44">
        <v>9.5</v>
      </c>
      <c r="M39" s="44"/>
      <c r="N39" s="30"/>
      <c r="O39" s="30"/>
      <c r="P39" s="28"/>
    </row>
    <row r="40" s="6" customFormat="1" ht="20" customHeight="1" spans="1:16">
      <c r="A40" s="28"/>
      <c r="B40" s="28"/>
      <c r="C40" s="30"/>
      <c r="D40" s="30" t="s">
        <v>35</v>
      </c>
      <c r="E40" s="30" t="s">
        <v>26</v>
      </c>
      <c r="F40" s="43">
        <v>50.9</v>
      </c>
      <c r="G40" s="43">
        <v>48.7</v>
      </c>
      <c r="H40" s="44">
        <v>48.7</v>
      </c>
      <c r="I40" s="43"/>
      <c r="J40" s="44"/>
      <c r="K40" s="43">
        <v>2.2</v>
      </c>
      <c r="L40" s="44">
        <v>2.2</v>
      </c>
      <c r="M40" s="44"/>
      <c r="N40" s="30"/>
      <c r="O40" s="30"/>
      <c r="P40" s="28"/>
    </row>
    <row r="41" s="7" customFormat="1" ht="20" customHeight="1" spans="1:16">
      <c r="A41" s="28"/>
      <c r="B41" s="28">
        <v>4</v>
      </c>
      <c r="C41" s="30" t="s">
        <v>51</v>
      </c>
      <c r="D41" s="30" t="s">
        <v>30</v>
      </c>
      <c r="E41" s="30" t="s">
        <v>26</v>
      </c>
      <c r="F41" s="43">
        <v>18</v>
      </c>
      <c r="G41" s="43"/>
      <c r="H41" s="43"/>
      <c r="I41" s="43"/>
      <c r="J41" s="43"/>
      <c r="K41" s="43">
        <v>18</v>
      </c>
      <c r="L41" s="43">
        <v>14.58</v>
      </c>
      <c r="M41" s="43">
        <v>3.2</v>
      </c>
      <c r="N41" s="30" t="s">
        <v>52</v>
      </c>
      <c r="O41" s="54" t="s">
        <v>53</v>
      </c>
      <c r="P41" s="28" t="s">
        <v>45</v>
      </c>
    </row>
    <row r="42" s="7" customFormat="1" ht="20" customHeight="1" spans="1:16">
      <c r="A42" s="28"/>
      <c r="B42" s="28"/>
      <c r="C42" s="30"/>
      <c r="D42" s="30" t="s">
        <v>25</v>
      </c>
      <c r="E42" s="30" t="s">
        <v>26</v>
      </c>
      <c r="F42" s="43">
        <v>0.2</v>
      </c>
      <c r="G42" s="43"/>
      <c r="H42" s="43"/>
      <c r="I42" s="43"/>
      <c r="J42" s="43"/>
      <c r="K42" s="43">
        <v>0.2</v>
      </c>
      <c r="L42" s="43"/>
      <c r="M42" s="43">
        <v>0.2</v>
      </c>
      <c r="N42" s="30"/>
      <c r="O42" s="54"/>
      <c r="P42" s="28"/>
    </row>
    <row r="43" s="8" customFormat="1" ht="20" customHeight="1" spans="1:16">
      <c r="A43" s="28"/>
      <c r="B43" s="28"/>
      <c r="C43" s="30"/>
      <c r="D43" s="30" t="s">
        <v>29</v>
      </c>
      <c r="E43" s="30" t="s">
        <v>26</v>
      </c>
      <c r="F43" s="43">
        <v>0.5</v>
      </c>
      <c r="G43" s="43"/>
      <c r="H43" s="43"/>
      <c r="I43" s="43"/>
      <c r="J43" s="43"/>
      <c r="K43" s="43">
        <v>0.5</v>
      </c>
      <c r="L43" s="43">
        <v>0.5</v>
      </c>
      <c r="M43" s="43"/>
      <c r="N43" s="30"/>
      <c r="O43" s="54"/>
      <c r="P43" s="28"/>
    </row>
    <row r="44" s="8" customFormat="1" ht="20" customHeight="1" spans="1:16">
      <c r="A44" s="28"/>
      <c r="B44" s="28"/>
      <c r="C44" s="30"/>
      <c r="D44" s="30" t="s">
        <v>31</v>
      </c>
      <c r="E44" s="30" t="s">
        <v>26</v>
      </c>
      <c r="F44" s="43">
        <v>3.7</v>
      </c>
      <c r="G44" s="43"/>
      <c r="H44" s="43"/>
      <c r="I44" s="43"/>
      <c r="J44" s="43"/>
      <c r="K44" s="43">
        <v>3.7</v>
      </c>
      <c r="L44" s="43">
        <v>1</v>
      </c>
      <c r="M44" s="43">
        <v>2.7</v>
      </c>
      <c r="N44" s="30"/>
      <c r="O44" s="54"/>
      <c r="P44" s="28"/>
    </row>
    <row r="45" s="8" customFormat="1" ht="20" customHeight="1" spans="1:16">
      <c r="A45" s="28"/>
      <c r="B45" s="28"/>
      <c r="C45" s="30"/>
      <c r="D45" s="30" t="s">
        <v>36</v>
      </c>
      <c r="E45" s="30" t="s">
        <v>26</v>
      </c>
      <c r="F45" s="43">
        <v>2.27</v>
      </c>
      <c r="G45" s="43"/>
      <c r="H45" s="43"/>
      <c r="I45" s="43"/>
      <c r="J45" s="43"/>
      <c r="K45" s="43">
        <v>2.27</v>
      </c>
      <c r="L45" s="43">
        <v>1.27</v>
      </c>
      <c r="M45" s="43">
        <v>1</v>
      </c>
      <c r="N45" s="30"/>
      <c r="O45" s="54"/>
      <c r="P45" s="28"/>
    </row>
    <row r="46" s="8" customFormat="1" ht="20" customHeight="1" spans="1:16">
      <c r="A46" s="28"/>
      <c r="B46" s="28"/>
      <c r="C46" s="30"/>
      <c r="D46" s="30" t="s">
        <v>34</v>
      </c>
      <c r="E46" s="30" t="s">
        <v>26</v>
      </c>
      <c r="F46" s="43">
        <v>1.25</v>
      </c>
      <c r="G46" s="43"/>
      <c r="H46" s="43"/>
      <c r="I46" s="43"/>
      <c r="J46" s="43"/>
      <c r="K46" s="43">
        <v>1.25</v>
      </c>
      <c r="L46" s="43"/>
      <c r="M46" s="43">
        <v>1.25</v>
      </c>
      <c r="N46" s="30"/>
      <c r="O46" s="54"/>
      <c r="P46" s="28"/>
    </row>
    <row r="47" s="8" customFormat="1" ht="20" customHeight="1" spans="1:16">
      <c r="A47" s="28"/>
      <c r="B47" s="28"/>
      <c r="C47" s="30"/>
      <c r="D47" s="30" t="s">
        <v>35</v>
      </c>
      <c r="E47" s="30" t="s">
        <v>26</v>
      </c>
      <c r="F47" s="43">
        <v>1</v>
      </c>
      <c r="G47" s="43"/>
      <c r="H47" s="43"/>
      <c r="I47" s="43"/>
      <c r="J47" s="43"/>
      <c r="K47" s="43">
        <v>1</v>
      </c>
      <c r="L47" s="43"/>
      <c r="M47" s="43"/>
      <c r="N47" s="30"/>
      <c r="O47" s="54"/>
      <c r="P47" s="28"/>
    </row>
    <row r="48" s="8" customFormat="1" ht="20" customHeight="1" spans="1:16">
      <c r="A48" s="28"/>
      <c r="B48" s="28"/>
      <c r="C48" s="30"/>
      <c r="D48" s="30" t="s">
        <v>37</v>
      </c>
      <c r="E48" s="30" t="s">
        <v>26</v>
      </c>
      <c r="F48" s="43">
        <v>5</v>
      </c>
      <c r="G48" s="43"/>
      <c r="H48" s="43"/>
      <c r="I48" s="43"/>
      <c r="J48" s="43"/>
      <c r="K48" s="43">
        <v>5</v>
      </c>
      <c r="L48" s="43"/>
      <c r="M48" s="43">
        <v>5</v>
      </c>
      <c r="N48" s="30"/>
      <c r="O48" s="54"/>
      <c r="P48" s="28"/>
    </row>
    <row r="49" s="8" customFormat="1" ht="20" customHeight="1" spans="1:16">
      <c r="A49" s="28"/>
      <c r="B49" s="28"/>
      <c r="C49" s="30"/>
      <c r="D49" s="30" t="s">
        <v>32</v>
      </c>
      <c r="E49" s="30" t="s">
        <v>26</v>
      </c>
      <c r="F49" s="43">
        <v>0.6</v>
      </c>
      <c r="G49" s="43"/>
      <c r="H49" s="43"/>
      <c r="I49" s="43"/>
      <c r="J49" s="43"/>
      <c r="K49" s="43">
        <v>0.6</v>
      </c>
      <c r="L49" s="43"/>
      <c r="M49" s="43">
        <v>0.68</v>
      </c>
      <c r="N49" s="30"/>
      <c r="O49" s="54"/>
      <c r="P49" s="28"/>
    </row>
    <row r="50" s="8" customFormat="1" ht="20" customHeight="1" spans="1:16">
      <c r="A50" s="28"/>
      <c r="B50" s="28"/>
      <c r="C50" s="30"/>
      <c r="D50" s="30" t="s">
        <v>33</v>
      </c>
      <c r="E50" s="30" t="s">
        <v>26</v>
      </c>
      <c r="F50" s="43">
        <v>0.1</v>
      </c>
      <c r="G50" s="43"/>
      <c r="H50" s="43"/>
      <c r="I50" s="43"/>
      <c r="J50" s="43"/>
      <c r="K50" s="43">
        <v>0.1</v>
      </c>
      <c r="L50" s="43"/>
      <c r="M50" s="43"/>
      <c r="N50" s="30"/>
      <c r="O50" s="54"/>
      <c r="P50" s="28"/>
    </row>
    <row r="51" s="4" customFormat="1" ht="20.1" customHeight="1" spans="1:16">
      <c r="A51" s="30" t="s">
        <v>54</v>
      </c>
      <c r="B51" s="30"/>
      <c r="C51" s="31" t="s">
        <v>54</v>
      </c>
      <c r="D51" s="31" t="s">
        <v>11</v>
      </c>
      <c r="E51" s="31"/>
      <c r="F51" s="40">
        <f>SUM(G51+K51)</f>
        <v>434.59</v>
      </c>
      <c r="G51" s="40">
        <f>SUM(H51:J51)</f>
        <v>178.2</v>
      </c>
      <c r="H51" s="40">
        <f>SUM(H52:H73)</f>
        <v>115.2</v>
      </c>
      <c r="I51" s="52">
        <f>SUM(I52:I73)</f>
        <v>63</v>
      </c>
      <c r="J51" s="40">
        <f>SUM(J52:J73)</f>
        <v>0</v>
      </c>
      <c r="K51" s="40">
        <f>SUM(L51:M51)</f>
        <v>256.39</v>
      </c>
      <c r="L51" s="40">
        <f>SUM(L52:L73)</f>
        <v>159.39</v>
      </c>
      <c r="M51" s="40">
        <f>SUM(M52:M73)</f>
        <v>97</v>
      </c>
      <c r="N51" s="29"/>
      <c r="O51" s="29"/>
      <c r="P51" s="29"/>
    </row>
    <row r="52" s="7" customFormat="1" ht="33.75" spans="1:16">
      <c r="A52" s="30"/>
      <c r="B52" s="30">
        <v>5</v>
      </c>
      <c r="C52" s="30" t="s">
        <v>55</v>
      </c>
      <c r="D52" s="30" t="s">
        <v>40</v>
      </c>
      <c r="E52" s="30" t="s">
        <v>26</v>
      </c>
      <c r="F52" s="45">
        <f>SUM(G52+K52)</f>
        <v>30</v>
      </c>
      <c r="G52" s="46">
        <v>0</v>
      </c>
      <c r="H52" s="47"/>
      <c r="I52" s="47"/>
      <c r="J52" s="47"/>
      <c r="K52" s="46">
        <v>30</v>
      </c>
      <c r="L52" s="47">
        <v>30</v>
      </c>
      <c r="M52" s="47"/>
      <c r="N52" s="30" t="s">
        <v>56</v>
      </c>
      <c r="O52" s="30">
        <v>13768920007</v>
      </c>
      <c r="P52" s="30" t="s">
        <v>45</v>
      </c>
    </row>
    <row r="53" s="7" customFormat="1" ht="20" customHeight="1" spans="1:16">
      <c r="A53" s="30"/>
      <c r="B53" s="32">
        <v>6</v>
      </c>
      <c r="C53" s="32" t="s">
        <v>57</v>
      </c>
      <c r="D53" s="30" t="s">
        <v>40</v>
      </c>
      <c r="E53" s="30" t="s">
        <v>26</v>
      </c>
      <c r="F53" s="45">
        <v>18</v>
      </c>
      <c r="G53" s="46">
        <v>18</v>
      </c>
      <c r="H53" s="47"/>
      <c r="I53" s="47">
        <v>18</v>
      </c>
      <c r="J53" s="47"/>
      <c r="K53" s="46"/>
      <c r="L53" s="47"/>
      <c r="M53" s="47"/>
      <c r="N53" s="30" t="s">
        <v>58</v>
      </c>
      <c r="O53" s="30">
        <v>15078282185</v>
      </c>
      <c r="P53" s="30" t="s">
        <v>45</v>
      </c>
    </row>
    <row r="54" s="7" customFormat="1" ht="20" customHeight="1" spans="1:16">
      <c r="A54" s="30"/>
      <c r="B54" s="33"/>
      <c r="C54" s="33"/>
      <c r="D54" s="30" t="s">
        <v>41</v>
      </c>
      <c r="E54" s="30" t="s">
        <v>26</v>
      </c>
      <c r="F54" s="45">
        <v>15</v>
      </c>
      <c r="G54" s="46">
        <v>15</v>
      </c>
      <c r="H54" s="46"/>
      <c r="I54" s="46">
        <v>15</v>
      </c>
      <c r="J54" s="46"/>
      <c r="K54" s="46"/>
      <c r="L54" s="46"/>
      <c r="M54" s="46"/>
      <c r="N54" s="30"/>
      <c r="O54" s="30"/>
      <c r="P54" s="30"/>
    </row>
    <row r="55" s="7" customFormat="1" ht="20" customHeight="1" spans="1:16">
      <c r="A55" s="30"/>
      <c r="B55" s="34"/>
      <c r="C55" s="34"/>
      <c r="D55" s="30" t="s">
        <v>59</v>
      </c>
      <c r="E55" s="30" t="s">
        <v>26</v>
      </c>
      <c r="F55" s="45">
        <v>38.2</v>
      </c>
      <c r="G55" s="46"/>
      <c r="H55" s="47"/>
      <c r="I55" s="47"/>
      <c r="J55" s="47"/>
      <c r="K55" s="46">
        <v>38.2</v>
      </c>
      <c r="L55" s="49">
        <v>38.2</v>
      </c>
      <c r="M55" s="47"/>
      <c r="N55" s="30"/>
      <c r="O55" s="30"/>
      <c r="P55" s="30"/>
    </row>
    <row r="56" s="7" customFormat="1" ht="20" customHeight="1" spans="1:16">
      <c r="A56" s="30"/>
      <c r="B56" s="30"/>
      <c r="C56" s="30" t="s">
        <v>60</v>
      </c>
      <c r="D56" s="30" t="s">
        <v>40</v>
      </c>
      <c r="E56" s="30" t="s">
        <v>26</v>
      </c>
      <c r="F56" s="45">
        <v>2.8</v>
      </c>
      <c r="G56" s="46">
        <v>0</v>
      </c>
      <c r="H56" s="47"/>
      <c r="I56" s="47"/>
      <c r="J56" s="47"/>
      <c r="K56" s="46">
        <v>2.8</v>
      </c>
      <c r="L56" s="49">
        <v>2.8</v>
      </c>
      <c r="M56" s="47"/>
      <c r="N56" s="30" t="s">
        <v>61</v>
      </c>
      <c r="O56" s="30">
        <v>18385824137</v>
      </c>
      <c r="P56" s="30"/>
    </row>
    <row r="57" s="7" customFormat="1" ht="20" customHeight="1" spans="1:16">
      <c r="A57" s="30"/>
      <c r="B57" s="30"/>
      <c r="C57" s="30"/>
      <c r="D57" s="30" t="s">
        <v>62</v>
      </c>
      <c r="E57" s="30" t="s">
        <v>26</v>
      </c>
      <c r="F57" s="45">
        <v>3</v>
      </c>
      <c r="G57" s="46"/>
      <c r="H57" s="47"/>
      <c r="I57" s="47"/>
      <c r="J57" s="47"/>
      <c r="K57" s="46">
        <v>3</v>
      </c>
      <c r="L57" s="49">
        <v>3</v>
      </c>
      <c r="M57" s="47"/>
      <c r="N57" s="30"/>
      <c r="O57" s="30"/>
      <c r="P57" s="30"/>
    </row>
    <row r="58" s="7" customFormat="1" ht="20" customHeight="1" spans="1:16">
      <c r="A58" s="30"/>
      <c r="B58" s="30"/>
      <c r="C58" s="30"/>
      <c r="D58" s="30" t="s">
        <v>63</v>
      </c>
      <c r="E58" s="30" t="s">
        <v>26</v>
      </c>
      <c r="F58" s="45">
        <v>2.89</v>
      </c>
      <c r="G58" s="46"/>
      <c r="H58" s="47"/>
      <c r="I58" s="47"/>
      <c r="J58" s="47"/>
      <c r="K58" s="46">
        <v>2.89</v>
      </c>
      <c r="L58" s="46">
        <v>2.89</v>
      </c>
      <c r="M58" s="47"/>
      <c r="N58" s="30"/>
      <c r="O58" s="30"/>
      <c r="P58" s="30"/>
    </row>
    <row r="59" s="7" customFormat="1" ht="20" customHeight="1" spans="1:16">
      <c r="A59" s="30"/>
      <c r="B59" s="30"/>
      <c r="C59" s="30"/>
      <c r="D59" s="30" t="s">
        <v>64</v>
      </c>
      <c r="E59" s="30" t="s">
        <v>26</v>
      </c>
      <c r="F59" s="45">
        <v>6.5</v>
      </c>
      <c r="G59" s="46"/>
      <c r="H59" s="47"/>
      <c r="I59" s="47"/>
      <c r="J59" s="47"/>
      <c r="K59" s="46">
        <v>6.5</v>
      </c>
      <c r="L59" s="47">
        <v>6.5</v>
      </c>
      <c r="M59" s="47"/>
      <c r="N59" s="30"/>
      <c r="O59" s="30"/>
      <c r="P59" s="30"/>
    </row>
    <row r="60" s="6" customFormat="1" ht="20" customHeight="1" spans="1:16">
      <c r="A60" s="30"/>
      <c r="B60" s="30"/>
      <c r="C60" s="32" t="s">
        <v>65</v>
      </c>
      <c r="D60" s="35" t="s">
        <v>40</v>
      </c>
      <c r="E60" s="48" t="s">
        <v>26</v>
      </c>
      <c r="F60" s="45">
        <v>23</v>
      </c>
      <c r="G60" s="46">
        <v>0</v>
      </c>
      <c r="H60" s="47"/>
      <c r="I60" s="47"/>
      <c r="J60" s="47"/>
      <c r="K60" s="46">
        <v>23</v>
      </c>
      <c r="L60" s="47">
        <v>23</v>
      </c>
      <c r="M60" s="47"/>
      <c r="N60" s="55" t="s">
        <v>66</v>
      </c>
      <c r="O60" s="55">
        <v>13978212168</v>
      </c>
      <c r="P60" s="30"/>
    </row>
    <row r="61" s="6" customFormat="1" ht="20" customHeight="1" spans="1:16">
      <c r="A61" s="30"/>
      <c r="B61" s="30"/>
      <c r="C61" s="33"/>
      <c r="D61" s="35" t="s">
        <v>41</v>
      </c>
      <c r="E61" s="48" t="s">
        <v>26</v>
      </c>
      <c r="F61" s="45">
        <v>2</v>
      </c>
      <c r="G61" s="46"/>
      <c r="H61" s="47"/>
      <c r="I61" s="47"/>
      <c r="J61" s="47"/>
      <c r="K61" s="46">
        <v>2</v>
      </c>
      <c r="L61" s="47">
        <v>2</v>
      </c>
      <c r="M61" s="47"/>
      <c r="N61" s="56"/>
      <c r="O61" s="56"/>
      <c r="P61" s="30"/>
    </row>
    <row r="62" s="6" customFormat="1" ht="20" customHeight="1" spans="1:16">
      <c r="A62" s="30"/>
      <c r="B62" s="30"/>
      <c r="C62" s="33"/>
      <c r="D62" s="35" t="s">
        <v>64</v>
      </c>
      <c r="E62" s="48" t="s">
        <v>26</v>
      </c>
      <c r="F62" s="45">
        <v>2</v>
      </c>
      <c r="G62" s="46"/>
      <c r="H62" s="47"/>
      <c r="I62" s="47"/>
      <c r="J62" s="47"/>
      <c r="K62" s="46">
        <v>2</v>
      </c>
      <c r="L62" s="47">
        <v>2</v>
      </c>
      <c r="M62" s="47"/>
      <c r="N62" s="56"/>
      <c r="O62" s="56"/>
      <c r="P62" s="30"/>
    </row>
    <row r="63" s="6" customFormat="1" ht="20" customHeight="1" spans="1:16">
      <c r="A63" s="30"/>
      <c r="B63" s="30"/>
      <c r="C63" s="34"/>
      <c r="D63" s="35" t="s">
        <v>62</v>
      </c>
      <c r="E63" s="48" t="s">
        <v>26</v>
      </c>
      <c r="F63" s="45">
        <v>2</v>
      </c>
      <c r="G63" s="46"/>
      <c r="H63" s="47"/>
      <c r="I63" s="47"/>
      <c r="J63" s="47"/>
      <c r="K63" s="46">
        <v>2</v>
      </c>
      <c r="L63" s="47">
        <v>2</v>
      </c>
      <c r="M63" s="47"/>
      <c r="N63" s="44"/>
      <c r="O63" s="44"/>
      <c r="P63" s="30"/>
    </row>
    <row r="64" s="4" customFormat="1" ht="20" customHeight="1" spans="1:16">
      <c r="A64" s="30"/>
      <c r="B64" s="30">
        <v>9</v>
      </c>
      <c r="C64" s="30" t="s">
        <v>67</v>
      </c>
      <c r="D64" s="30" t="s">
        <v>59</v>
      </c>
      <c r="E64" s="48" t="s">
        <v>26</v>
      </c>
      <c r="F64" s="45">
        <v>5</v>
      </c>
      <c r="G64" s="46">
        <v>0</v>
      </c>
      <c r="H64" s="49"/>
      <c r="I64" s="49"/>
      <c r="J64" s="49"/>
      <c r="K64" s="46">
        <v>5</v>
      </c>
      <c r="L64" s="49">
        <v>5</v>
      </c>
      <c r="M64" s="49"/>
      <c r="N64" s="30" t="s">
        <v>68</v>
      </c>
      <c r="O64" s="30">
        <v>13878266121</v>
      </c>
      <c r="P64" s="28"/>
    </row>
    <row r="65" s="4" customFormat="1" ht="20" customHeight="1" spans="1:16">
      <c r="A65" s="30"/>
      <c r="B65" s="30"/>
      <c r="C65" s="30"/>
      <c r="D65" s="30" t="s">
        <v>40</v>
      </c>
      <c r="E65" s="48" t="s">
        <v>26</v>
      </c>
      <c r="F65" s="45">
        <v>16.8</v>
      </c>
      <c r="G65" s="46">
        <v>0</v>
      </c>
      <c r="H65" s="49"/>
      <c r="I65" s="49">
        <v>0</v>
      </c>
      <c r="J65" s="49"/>
      <c r="K65" s="46">
        <v>16.8</v>
      </c>
      <c r="L65" s="49">
        <v>16.8</v>
      </c>
      <c r="M65" s="49"/>
      <c r="N65" s="30"/>
      <c r="O65" s="30"/>
      <c r="P65" s="28"/>
    </row>
    <row r="66" s="4" customFormat="1" ht="20" customHeight="1" spans="1:16">
      <c r="A66" s="30"/>
      <c r="B66" s="30"/>
      <c r="C66" s="30"/>
      <c r="D66" s="30" t="s">
        <v>69</v>
      </c>
      <c r="E66" s="48" t="s">
        <v>26</v>
      </c>
      <c r="F66" s="45">
        <v>6.6</v>
      </c>
      <c r="G66" s="46"/>
      <c r="H66" s="49"/>
      <c r="I66" s="49"/>
      <c r="J66" s="49"/>
      <c r="K66" s="49">
        <v>6.6</v>
      </c>
      <c r="L66" s="49">
        <v>6.6</v>
      </c>
      <c r="M66" s="49"/>
      <c r="N66" s="30"/>
      <c r="O66" s="30"/>
      <c r="P66" s="28"/>
    </row>
    <row r="67" s="8" customFormat="1" ht="20" customHeight="1" spans="1:16">
      <c r="A67" s="30"/>
      <c r="B67" s="30"/>
      <c r="C67" s="30"/>
      <c r="D67" s="30" t="s">
        <v>70</v>
      </c>
      <c r="E67" s="48" t="s">
        <v>26</v>
      </c>
      <c r="F67" s="45">
        <v>3</v>
      </c>
      <c r="G67" s="46"/>
      <c r="H67" s="49"/>
      <c r="I67" s="49"/>
      <c r="J67" s="49"/>
      <c r="K67" s="49">
        <v>3</v>
      </c>
      <c r="L67" s="49">
        <v>3</v>
      </c>
      <c r="M67" s="49"/>
      <c r="N67" s="30"/>
      <c r="O67" s="30"/>
      <c r="P67" s="28"/>
    </row>
    <row r="68" s="8" customFormat="1" ht="20" customHeight="1" spans="1:16">
      <c r="A68" s="30"/>
      <c r="B68" s="30">
        <v>10</v>
      </c>
      <c r="C68" s="30" t="s">
        <v>71</v>
      </c>
      <c r="D68" s="30" t="s">
        <v>40</v>
      </c>
      <c r="E68" s="30" t="s">
        <v>26</v>
      </c>
      <c r="F68" s="45">
        <f t="shared" ref="F68:F74" si="3">SUM(G68+K68)</f>
        <v>27.1</v>
      </c>
      <c r="G68" s="43">
        <v>11.5</v>
      </c>
      <c r="H68" s="30">
        <v>11.5</v>
      </c>
      <c r="I68" s="30"/>
      <c r="J68" s="30"/>
      <c r="K68" s="43">
        <v>15.6</v>
      </c>
      <c r="L68" s="30">
        <v>15.6</v>
      </c>
      <c r="M68" s="30"/>
      <c r="N68" s="30" t="s">
        <v>72</v>
      </c>
      <c r="O68" s="30">
        <v>17727391322</v>
      </c>
      <c r="P68" s="28" t="s">
        <v>45</v>
      </c>
    </row>
    <row r="69" s="8" customFormat="1" ht="20" customHeight="1" spans="1:16">
      <c r="A69" s="30"/>
      <c r="B69" s="30"/>
      <c r="C69" s="30"/>
      <c r="D69" s="30" t="s">
        <v>41</v>
      </c>
      <c r="E69" s="30" t="s">
        <v>26</v>
      </c>
      <c r="F69" s="45">
        <f t="shared" si="3"/>
        <v>2</v>
      </c>
      <c r="G69" s="43">
        <v>2</v>
      </c>
      <c r="H69" s="43">
        <v>2</v>
      </c>
      <c r="I69" s="43"/>
      <c r="J69" s="43"/>
      <c r="K69" s="43"/>
      <c r="L69" s="43"/>
      <c r="M69" s="43"/>
      <c r="N69" s="30"/>
      <c r="O69" s="30"/>
      <c r="P69" s="28"/>
    </row>
    <row r="70" s="8" customFormat="1" ht="20" customHeight="1" spans="1:16">
      <c r="A70" s="30"/>
      <c r="B70" s="30"/>
      <c r="C70" s="30"/>
      <c r="D70" s="30" t="s">
        <v>73</v>
      </c>
      <c r="E70" s="30" t="s">
        <v>26</v>
      </c>
      <c r="F70" s="45">
        <f t="shared" si="3"/>
        <v>1</v>
      </c>
      <c r="G70" s="43">
        <v>1</v>
      </c>
      <c r="H70" s="44">
        <v>1</v>
      </c>
      <c r="I70" s="44"/>
      <c r="J70" s="44"/>
      <c r="K70" s="43"/>
      <c r="L70" s="43"/>
      <c r="M70" s="44"/>
      <c r="N70" s="30"/>
      <c r="O70" s="30"/>
      <c r="P70" s="28"/>
    </row>
    <row r="71" s="8" customFormat="1" ht="20" customHeight="1" spans="1:16">
      <c r="A71" s="30"/>
      <c r="B71" s="32">
        <v>11</v>
      </c>
      <c r="C71" s="57" t="s">
        <v>74</v>
      </c>
      <c r="D71" s="28" t="s">
        <v>75</v>
      </c>
      <c r="E71" s="34" t="s">
        <v>26</v>
      </c>
      <c r="F71" s="45">
        <f t="shared" si="3"/>
        <v>10.2</v>
      </c>
      <c r="G71" s="28">
        <v>10.2</v>
      </c>
      <c r="H71" s="28">
        <v>10.2</v>
      </c>
      <c r="I71" s="43"/>
      <c r="J71" s="43"/>
      <c r="K71" s="43"/>
      <c r="L71" s="43"/>
      <c r="M71" s="43"/>
      <c r="N71" s="32" t="s">
        <v>76</v>
      </c>
      <c r="O71" s="32">
        <v>18977263539</v>
      </c>
      <c r="P71" s="73"/>
    </row>
    <row r="72" s="8" customFormat="1" ht="20" customHeight="1" spans="1:16">
      <c r="A72" s="30"/>
      <c r="B72" s="34"/>
      <c r="C72" s="35"/>
      <c r="D72" s="30" t="s">
        <v>40</v>
      </c>
      <c r="E72" s="34" t="s">
        <v>26</v>
      </c>
      <c r="F72" s="45">
        <f t="shared" si="3"/>
        <v>90.5</v>
      </c>
      <c r="G72" s="28">
        <v>90.5</v>
      </c>
      <c r="H72" s="28">
        <v>90.5</v>
      </c>
      <c r="I72" s="43"/>
      <c r="J72" s="43"/>
      <c r="K72" s="43"/>
      <c r="L72" s="43"/>
      <c r="M72" s="43"/>
      <c r="N72" s="34"/>
      <c r="O72" s="34"/>
      <c r="P72" s="74"/>
    </row>
    <row r="73" s="8" customFormat="1" ht="40" customHeight="1" spans="1:16">
      <c r="A73" s="30"/>
      <c r="B73" s="30">
        <v>12</v>
      </c>
      <c r="C73" s="30" t="s">
        <v>77</v>
      </c>
      <c r="D73" s="30" t="s">
        <v>78</v>
      </c>
      <c r="E73" s="30" t="s">
        <v>26</v>
      </c>
      <c r="F73" s="45">
        <f t="shared" si="3"/>
        <v>127</v>
      </c>
      <c r="G73" s="46">
        <v>30</v>
      </c>
      <c r="H73" s="49">
        <v>0</v>
      </c>
      <c r="I73" s="49">
        <v>30</v>
      </c>
      <c r="J73" s="49">
        <v>0</v>
      </c>
      <c r="K73" s="46">
        <v>97</v>
      </c>
      <c r="L73" s="49">
        <v>0</v>
      </c>
      <c r="M73" s="49">
        <v>97</v>
      </c>
      <c r="N73" s="30" t="s">
        <v>79</v>
      </c>
      <c r="O73" s="54" t="s">
        <v>80</v>
      </c>
      <c r="P73" s="28" t="s">
        <v>45</v>
      </c>
    </row>
    <row r="74" s="4" customFormat="1" ht="20.1" customHeight="1" spans="1:16">
      <c r="A74" s="30" t="s">
        <v>81</v>
      </c>
      <c r="B74" s="30"/>
      <c r="C74" s="29" t="s">
        <v>81</v>
      </c>
      <c r="D74" s="31" t="s">
        <v>11</v>
      </c>
      <c r="E74" s="31"/>
      <c r="F74" s="40">
        <f t="shared" si="3"/>
        <v>178.3069</v>
      </c>
      <c r="G74" s="40">
        <f>SUM(H74:J74)</f>
        <v>0</v>
      </c>
      <c r="H74" s="40">
        <f t="shared" ref="H74:J74" si="4">SUM(H75:H95)</f>
        <v>0</v>
      </c>
      <c r="I74" s="52">
        <f t="shared" si="4"/>
        <v>0</v>
      </c>
      <c r="J74" s="40">
        <f t="shared" si="4"/>
        <v>0</v>
      </c>
      <c r="K74" s="40">
        <f>SUM(L74:M74)</f>
        <v>178.3069</v>
      </c>
      <c r="L74" s="40">
        <f>SUM(L75:L95)</f>
        <v>138.5</v>
      </c>
      <c r="M74" s="40">
        <f>SUM(M75:M95)</f>
        <v>39.8069</v>
      </c>
      <c r="N74" s="29"/>
      <c r="O74" s="29"/>
      <c r="P74" s="29"/>
    </row>
    <row r="75" s="7" customFormat="1" ht="20" customHeight="1" spans="1:16">
      <c r="A75" s="30"/>
      <c r="B75" s="30">
        <v>12</v>
      </c>
      <c r="C75" s="30" t="s">
        <v>82</v>
      </c>
      <c r="D75" s="30" t="s">
        <v>75</v>
      </c>
      <c r="E75" s="30" t="s">
        <v>26</v>
      </c>
      <c r="F75" s="30">
        <v>0.5</v>
      </c>
      <c r="G75" s="30"/>
      <c r="H75" s="43"/>
      <c r="I75" s="30"/>
      <c r="J75" s="30"/>
      <c r="K75" s="28">
        <v>0.5</v>
      </c>
      <c r="L75" s="30"/>
      <c r="M75" s="30">
        <v>0.5</v>
      </c>
      <c r="N75" s="30" t="s">
        <v>83</v>
      </c>
      <c r="O75" s="54" t="s">
        <v>84</v>
      </c>
      <c r="P75" s="75"/>
    </row>
    <row r="76" s="7" customFormat="1" ht="20" customHeight="1" spans="1:16">
      <c r="A76" s="30"/>
      <c r="B76" s="30"/>
      <c r="C76" s="30"/>
      <c r="D76" s="30" t="s">
        <v>40</v>
      </c>
      <c r="E76" s="30" t="s">
        <v>26</v>
      </c>
      <c r="F76" s="30">
        <v>5</v>
      </c>
      <c r="G76" s="30"/>
      <c r="H76" s="43"/>
      <c r="I76" s="30"/>
      <c r="J76" s="30"/>
      <c r="K76" s="28">
        <v>5</v>
      </c>
      <c r="L76" s="30"/>
      <c r="M76" s="30">
        <v>5</v>
      </c>
      <c r="N76" s="30"/>
      <c r="O76" s="54"/>
      <c r="P76" s="75"/>
    </row>
    <row r="77" s="7" customFormat="1" ht="20" customHeight="1" spans="1:16">
      <c r="A77" s="30"/>
      <c r="B77" s="30"/>
      <c r="C77" s="30"/>
      <c r="D77" s="30" t="s">
        <v>41</v>
      </c>
      <c r="E77" s="30" t="s">
        <v>26</v>
      </c>
      <c r="F77" s="30">
        <v>3</v>
      </c>
      <c r="G77" s="30"/>
      <c r="H77" s="43"/>
      <c r="I77" s="30"/>
      <c r="J77" s="30"/>
      <c r="K77" s="28">
        <v>3</v>
      </c>
      <c r="L77" s="30"/>
      <c r="M77" s="30">
        <v>3</v>
      </c>
      <c r="N77" s="30"/>
      <c r="O77" s="54"/>
      <c r="P77" s="75"/>
    </row>
    <row r="78" s="7" customFormat="1" ht="20" customHeight="1" spans="1:16">
      <c r="A78" s="30"/>
      <c r="B78" s="30"/>
      <c r="C78" s="30"/>
      <c r="D78" s="30" t="s">
        <v>85</v>
      </c>
      <c r="E78" s="30" t="s">
        <v>26</v>
      </c>
      <c r="F78" s="30">
        <v>10</v>
      </c>
      <c r="G78" s="30"/>
      <c r="H78" s="43"/>
      <c r="I78" s="30"/>
      <c r="J78" s="30"/>
      <c r="K78" s="28">
        <v>10</v>
      </c>
      <c r="L78" s="30"/>
      <c r="M78" s="30">
        <v>10</v>
      </c>
      <c r="N78" s="30"/>
      <c r="O78" s="54"/>
      <c r="P78" s="75"/>
    </row>
    <row r="79" s="7" customFormat="1" ht="20" customHeight="1" spans="1:16">
      <c r="A79" s="30"/>
      <c r="B79" s="30"/>
      <c r="C79" s="30"/>
      <c r="D79" s="30" t="s">
        <v>86</v>
      </c>
      <c r="E79" s="30" t="s">
        <v>26</v>
      </c>
      <c r="F79" s="30">
        <v>5</v>
      </c>
      <c r="G79" s="30"/>
      <c r="H79" s="43"/>
      <c r="I79" s="30"/>
      <c r="J79" s="30"/>
      <c r="K79" s="28">
        <v>5</v>
      </c>
      <c r="L79" s="30"/>
      <c r="M79" s="30">
        <v>5</v>
      </c>
      <c r="N79" s="30"/>
      <c r="O79" s="54"/>
      <c r="P79" s="75"/>
    </row>
    <row r="80" s="7" customFormat="1" ht="20" customHeight="1" spans="1:16">
      <c r="A80" s="30"/>
      <c r="B80" s="30"/>
      <c r="C80" s="30"/>
      <c r="D80" s="30" t="s">
        <v>87</v>
      </c>
      <c r="E80" s="30" t="s">
        <v>26</v>
      </c>
      <c r="F80" s="30">
        <v>3</v>
      </c>
      <c r="G80" s="30"/>
      <c r="H80" s="43"/>
      <c r="I80" s="30"/>
      <c r="J80" s="30"/>
      <c r="K80" s="28">
        <v>3</v>
      </c>
      <c r="L80" s="30"/>
      <c r="M80" s="30">
        <v>3</v>
      </c>
      <c r="N80" s="30"/>
      <c r="O80" s="54"/>
      <c r="P80" s="75"/>
    </row>
    <row r="81" s="7" customFormat="1" ht="20" customHeight="1" spans="1:16">
      <c r="A81" s="30"/>
      <c r="B81" s="30"/>
      <c r="C81" s="30"/>
      <c r="D81" s="30" t="s">
        <v>88</v>
      </c>
      <c r="E81" s="30" t="s">
        <v>26</v>
      </c>
      <c r="F81" s="30">
        <v>2</v>
      </c>
      <c r="G81" s="30"/>
      <c r="H81" s="43"/>
      <c r="I81" s="30"/>
      <c r="J81" s="30"/>
      <c r="K81" s="28">
        <v>2</v>
      </c>
      <c r="L81" s="30"/>
      <c r="M81" s="30">
        <v>2</v>
      </c>
      <c r="N81" s="30"/>
      <c r="O81" s="54"/>
      <c r="P81" s="75"/>
    </row>
    <row r="82" s="7" customFormat="1" ht="20" customHeight="1" spans="1:16">
      <c r="A82" s="30"/>
      <c r="B82" s="30">
        <v>13</v>
      </c>
      <c r="C82" s="30" t="s">
        <v>89</v>
      </c>
      <c r="D82" s="30" t="s">
        <v>31</v>
      </c>
      <c r="E82" s="34" t="s">
        <v>26</v>
      </c>
      <c r="F82" s="64">
        <v>3.25</v>
      </c>
      <c r="G82" s="64"/>
      <c r="H82" s="65"/>
      <c r="I82" s="65"/>
      <c r="J82" s="65"/>
      <c r="K82" s="71">
        <v>3.25</v>
      </c>
      <c r="L82" s="65">
        <v>3.25</v>
      </c>
      <c r="M82" s="30"/>
      <c r="N82" s="32" t="s">
        <v>90</v>
      </c>
      <c r="O82" s="61">
        <v>19178342636</v>
      </c>
      <c r="P82" s="76"/>
    </row>
    <row r="83" s="7" customFormat="1" ht="20" customHeight="1" spans="1:16">
      <c r="A83" s="30"/>
      <c r="B83" s="30"/>
      <c r="C83" s="30"/>
      <c r="D83" s="34" t="s">
        <v>33</v>
      </c>
      <c r="E83" s="34" t="s">
        <v>26</v>
      </c>
      <c r="F83" s="64">
        <v>3.926</v>
      </c>
      <c r="G83" s="64"/>
      <c r="H83" s="65"/>
      <c r="I83" s="65"/>
      <c r="J83" s="65"/>
      <c r="K83" s="71">
        <v>3.926</v>
      </c>
      <c r="L83" s="65">
        <v>3.25</v>
      </c>
      <c r="M83" s="30">
        <v>0.676</v>
      </c>
      <c r="N83" s="33"/>
      <c r="O83" s="77"/>
      <c r="P83" s="78"/>
    </row>
    <row r="84" s="7" customFormat="1" ht="20" customHeight="1" spans="1:16">
      <c r="A84" s="30"/>
      <c r="B84" s="30"/>
      <c r="C84" s="30"/>
      <c r="D84" s="34" t="s">
        <v>30</v>
      </c>
      <c r="E84" s="34" t="s">
        <v>26</v>
      </c>
      <c r="F84" s="64">
        <v>6.01</v>
      </c>
      <c r="G84" s="64"/>
      <c r="H84" s="65"/>
      <c r="I84" s="65"/>
      <c r="J84" s="65"/>
      <c r="K84" s="71">
        <v>6.01</v>
      </c>
      <c r="L84" s="65">
        <v>2.555</v>
      </c>
      <c r="M84" s="30">
        <v>3.455</v>
      </c>
      <c r="N84" s="33"/>
      <c r="O84" s="77"/>
      <c r="P84" s="78"/>
    </row>
    <row r="85" s="7" customFormat="1" ht="20" customHeight="1" spans="1:16">
      <c r="A85" s="30"/>
      <c r="B85" s="30"/>
      <c r="C85" s="30"/>
      <c r="D85" s="34" t="s">
        <v>25</v>
      </c>
      <c r="E85" s="34" t="s">
        <v>26</v>
      </c>
      <c r="F85" s="64">
        <v>0.262</v>
      </c>
      <c r="G85" s="64"/>
      <c r="H85" s="65"/>
      <c r="I85" s="65"/>
      <c r="J85" s="65"/>
      <c r="K85" s="71">
        <v>0.262</v>
      </c>
      <c r="L85" s="65">
        <v>0.262</v>
      </c>
      <c r="M85" s="30"/>
      <c r="N85" s="33"/>
      <c r="O85" s="77"/>
      <c r="P85" s="78"/>
    </row>
    <row r="86" s="7" customFormat="1" ht="20" customHeight="1" spans="1:16">
      <c r="A86" s="30"/>
      <c r="B86" s="30"/>
      <c r="C86" s="30"/>
      <c r="D86" s="58" t="s">
        <v>39</v>
      </c>
      <c r="E86" s="34" t="s">
        <v>26</v>
      </c>
      <c r="F86" s="64">
        <v>0.54</v>
      </c>
      <c r="G86" s="64"/>
      <c r="H86" s="64"/>
      <c r="I86" s="64"/>
      <c r="J86" s="64"/>
      <c r="K86" s="71">
        <v>0.54</v>
      </c>
      <c r="L86" s="64">
        <v>0</v>
      </c>
      <c r="M86" s="43">
        <v>0.54</v>
      </c>
      <c r="N86" s="33"/>
      <c r="O86" s="77"/>
      <c r="P86" s="78"/>
    </row>
    <row r="87" s="7" customFormat="1" ht="20" customHeight="1" spans="1:16">
      <c r="A87" s="30"/>
      <c r="B87" s="30"/>
      <c r="C87" s="30"/>
      <c r="D87" s="35" t="s">
        <v>37</v>
      </c>
      <c r="E87" s="34" t="s">
        <v>26</v>
      </c>
      <c r="F87" s="64">
        <v>10.2689</v>
      </c>
      <c r="G87" s="64"/>
      <c r="H87" s="64"/>
      <c r="I87" s="64"/>
      <c r="J87" s="64"/>
      <c r="K87" s="71">
        <v>10.2689</v>
      </c>
      <c r="L87" s="64">
        <v>4.183</v>
      </c>
      <c r="M87" s="43">
        <v>6.0859</v>
      </c>
      <c r="N87" s="33"/>
      <c r="O87" s="77"/>
      <c r="P87" s="78"/>
    </row>
    <row r="88" s="7" customFormat="1" ht="20" customHeight="1" spans="1:16">
      <c r="A88" s="30"/>
      <c r="B88" s="30"/>
      <c r="C88" s="30"/>
      <c r="D88" s="35" t="s">
        <v>35</v>
      </c>
      <c r="E88" s="34" t="s">
        <v>26</v>
      </c>
      <c r="F88" s="64">
        <v>0.55</v>
      </c>
      <c r="G88" s="64"/>
      <c r="H88" s="64"/>
      <c r="I88" s="64"/>
      <c r="J88" s="64"/>
      <c r="K88" s="71">
        <v>0.55</v>
      </c>
      <c r="L88" s="64"/>
      <c r="M88" s="43">
        <v>0.55</v>
      </c>
      <c r="N88" s="34"/>
      <c r="O88" s="79"/>
      <c r="P88" s="80"/>
    </row>
    <row r="89" s="7" customFormat="1" ht="20" customHeight="1" spans="1:16">
      <c r="A89" s="30"/>
      <c r="B89" s="32"/>
      <c r="C89" s="32" t="s">
        <v>91</v>
      </c>
      <c r="D89" s="30" t="s">
        <v>31</v>
      </c>
      <c r="E89" s="30" t="s">
        <v>26</v>
      </c>
      <c r="F89" s="30">
        <v>29</v>
      </c>
      <c r="G89" s="30"/>
      <c r="H89" s="30"/>
      <c r="I89" s="30"/>
      <c r="J89" s="30"/>
      <c r="K89" s="30">
        <v>29</v>
      </c>
      <c r="L89" s="30">
        <v>29</v>
      </c>
      <c r="M89" s="30"/>
      <c r="N89" s="32" t="s">
        <v>92</v>
      </c>
      <c r="O89" s="61">
        <v>13517868767</v>
      </c>
      <c r="P89" s="76"/>
    </row>
    <row r="90" s="7" customFormat="1" ht="20" customHeight="1" spans="1:16">
      <c r="A90" s="30"/>
      <c r="B90" s="33"/>
      <c r="C90" s="33"/>
      <c r="D90" s="30" t="s">
        <v>30</v>
      </c>
      <c r="E90" s="30" t="s">
        <v>26</v>
      </c>
      <c r="F90" s="30">
        <v>2</v>
      </c>
      <c r="G90" s="30"/>
      <c r="H90" s="30"/>
      <c r="I90" s="30"/>
      <c r="J90" s="30"/>
      <c r="K90" s="30">
        <v>2</v>
      </c>
      <c r="L90" s="30">
        <v>2</v>
      </c>
      <c r="M90" s="30"/>
      <c r="N90" s="33"/>
      <c r="O90" s="77"/>
      <c r="P90" s="78"/>
    </row>
    <row r="91" s="7" customFormat="1" ht="20" customHeight="1" spans="1:16">
      <c r="A91" s="30"/>
      <c r="B91" s="33"/>
      <c r="C91" s="33"/>
      <c r="D91" s="30" t="s">
        <v>35</v>
      </c>
      <c r="E91" s="30" t="s">
        <v>26</v>
      </c>
      <c r="F91" s="30">
        <v>12</v>
      </c>
      <c r="G91" s="30"/>
      <c r="H91" s="30"/>
      <c r="I91" s="30"/>
      <c r="J91" s="30"/>
      <c r="K91" s="30">
        <v>12</v>
      </c>
      <c r="L91" s="30">
        <v>12</v>
      </c>
      <c r="M91" s="30"/>
      <c r="N91" s="33"/>
      <c r="O91" s="77"/>
      <c r="P91" s="78"/>
    </row>
    <row r="92" s="7" customFormat="1" ht="20" customHeight="1" spans="1:16">
      <c r="A92" s="30"/>
      <c r="B92" s="33"/>
      <c r="C92" s="33"/>
      <c r="D92" s="30" t="s">
        <v>25</v>
      </c>
      <c r="E92" s="30" t="s">
        <v>26</v>
      </c>
      <c r="F92" s="30">
        <v>31</v>
      </c>
      <c r="G92" s="30"/>
      <c r="H92" s="30"/>
      <c r="I92" s="30"/>
      <c r="J92" s="30"/>
      <c r="K92" s="30">
        <v>31</v>
      </c>
      <c r="L92" s="30">
        <v>31</v>
      </c>
      <c r="M92" s="30"/>
      <c r="N92" s="33"/>
      <c r="O92" s="77"/>
      <c r="P92" s="78"/>
    </row>
    <row r="93" s="7" customFormat="1" ht="20" customHeight="1" spans="1:16">
      <c r="A93" s="30"/>
      <c r="B93" s="34"/>
      <c r="C93" s="34"/>
      <c r="D93" s="30" t="s">
        <v>29</v>
      </c>
      <c r="E93" s="30" t="s">
        <v>26</v>
      </c>
      <c r="F93" s="30">
        <v>5</v>
      </c>
      <c r="G93" s="30"/>
      <c r="H93" s="30"/>
      <c r="I93" s="30"/>
      <c r="J93" s="30"/>
      <c r="K93" s="30">
        <v>5</v>
      </c>
      <c r="L93" s="30">
        <v>5</v>
      </c>
      <c r="M93" s="30"/>
      <c r="N93" s="34"/>
      <c r="O93" s="79"/>
      <c r="P93" s="80"/>
    </row>
    <row r="94" s="7" customFormat="1" ht="20" customHeight="1" spans="1:16">
      <c r="A94" s="30"/>
      <c r="B94" s="30"/>
      <c r="C94" s="30" t="s">
        <v>93</v>
      </c>
      <c r="D94" s="30" t="s">
        <v>94</v>
      </c>
      <c r="E94" s="30" t="s">
        <v>26</v>
      </c>
      <c r="F94" s="30">
        <v>10</v>
      </c>
      <c r="G94" s="30"/>
      <c r="H94" s="30"/>
      <c r="I94" s="30"/>
      <c r="J94" s="30"/>
      <c r="K94" s="30">
        <v>10</v>
      </c>
      <c r="L94" s="30">
        <v>10</v>
      </c>
      <c r="M94" s="30"/>
      <c r="N94" s="43" t="s">
        <v>95</v>
      </c>
      <c r="O94" s="45">
        <v>13481338825</v>
      </c>
      <c r="P94" s="75"/>
    </row>
    <row r="95" s="6" customFormat="1" ht="20.1" customHeight="1" spans="1:16">
      <c r="A95" s="30"/>
      <c r="B95" s="30">
        <v>15</v>
      </c>
      <c r="C95" s="30" t="s">
        <v>96</v>
      </c>
      <c r="D95" s="30" t="s">
        <v>40</v>
      </c>
      <c r="E95" s="34" t="s">
        <v>26</v>
      </c>
      <c r="F95" s="43">
        <v>36</v>
      </c>
      <c r="G95" s="30"/>
      <c r="H95" s="30"/>
      <c r="I95" s="30"/>
      <c r="J95" s="30"/>
      <c r="K95" s="43">
        <v>36</v>
      </c>
      <c r="L95" s="30">
        <v>36</v>
      </c>
      <c r="M95" s="30"/>
      <c r="N95" s="30" t="s">
        <v>97</v>
      </c>
      <c r="O95" s="45">
        <v>15078964517</v>
      </c>
      <c r="P95" s="30"/>
    </row>
    <row r="96" s="9" customFormat="1" ht="20.1" customHeight="1" spans="1:16">
      <c r="A96" s="45" t="s">
        <v>98</v>
      </c>
      <c r="B96" s="45"/>
      <c r="C96" s="59" t="s">
        <v>98</v>
      </c>
      <c r="D96" s="40" t="s">
        <v>11</v>
      </c>
      <c r="E96" s="40" t="s">
        <v>26</v>
      </c>
      <c r="F96" s="40">
        <f>SUM(G96+K96)</f>
        <v>76.3</v>
      </c>
      <c r="G96" s="40">
        <f>SUM(H96:J96)</f>
        <v>49.3</v>
      </c>
      <c r="H96" s="40">
        <f t="shared" ref="H96:J96" si="5">SUM(H97:H108)</f>
        <v>45.3</v>
      </c>
      <c r="I96" s="52">
        <f t="shared" si="5"/>
        <v>4</v>
      </c>
      <c r="J96" s="40">
        <f t="shared" si="5"/>
        <v>0</v>
      </c>
      <c r="K96" s="40">
        <f>SUM(L96:M96)</f>
        <v>27</v>
      </c>
      <c r="L96" s="40">
        <f>SUM(L97:L108)</f>
        <v>27</v>
      </c>
      <c r="M96" s="40">
        <f>SUM(M97:M108)</f>
        <v>0</v>
      </c>
      <c r="N96" s="59"/>
      <c r="O96" s="59"/>
      <c r="P96" s="59"/>
    </row>
    <row r="97" s="10" customFormat="1" ht="20.1" customHeight="1" spans="1:16">
      <c r="A97" s="45"/>
      <c r="B97" s="45">
        <v>16</v>
      </c>
      <c r="C97" s="60" t="s">
        <v>99</v>
      </c>
      <c r="D97" s="60" t="s">
        <v>75</v>
      </c>
      <c r="E97" s="60" t="s">
        <v>26</v>
      </c>
      <c r="F97" s="66">
        <v>2</v>
      </c>
      <c r="G97" s="66">
        <v>0.5</v>
      </c>
      <c r="H97" s="67">
        <v>0.5</v>
      </c>
      <c r="I97" s="67"/>
      <c r="J97" s="67"/>
      <c r="K97" s="66">
        <v>1.5</v>
      </c>
      <c r="L97" s="67">
        <v>1.5</v>
      </c>
      <c r="M97" s="67"/>
      <c r="N97" s="60" t="s">
        <v>100</v>
      </c>
      <c r="O97" s="60">
        <v>13877457522</v>
      </c>
      <c r="P97" s="81" t="s">
        <v>45</v>
      </c>
    </row>
    <row r="98" s="10" customFormat="1" ht="20.1" customHeight="1" spans="1:16">
      <c r="A98" s="45"/>
      <c r="B98" s="45"/>
      <c r="C98" s="60"/>
      <c r="D98" s="60" t="s">
        <v>40</v>
      </c>
      <c r="E98" s="60" t="s">
        <v>26</v>
      </c>
      <c r="F98" s="66">
        <v>10.8</v>
      </c>
      <c r="G98" s="66">
        <v>9.5</v>
      </c>
      <c r="H98" s="67">
        <v>9.5</v>
      </c>
      <c r="I98" s="67"/>
      <c r="J98" s="67"/>
      <c r="K98" s="66">
        <v>1.3</v>
      </c>
      <c r="L98" s="67">
        <v>1.3</v>
      </c>
      <c r="M98" s="67"/>
      <c r="N98" s="60"/>
      <c r="O98" s="60"/>
      <c r="P98" s="81"/>
    </row>
    <row r="99" s="10" customFormat="1" ht="20.1" customHeight="1" spans="1:16">
      <c r="A99" s="45"/>
      <c r="B99" s="45"/>
      <c r="C99" s="60"/>
      <c r="D99" s="60" t="s">
        <v>41</v>
      </c>
      <c r="E99" s="60" t="s">
        <v>26</v>
      </c>
      <c r="F99" s="66">
        <v>13.5</v>
      </c>
      <c r="G99" s="66">
        <v>11.3</v>
      </c>
      <c r="H99" s="67">
        <v>11.3</v>
      </c>
      <c r="I99" s="67"/>
      <c r="J99" s="67"/>
      <c r="K99" s="66">
        <v>2.2</v>
      </c>
      <c r="L99" s="67">
        <v>2.2</v>
      </c>
      <c r="M99" s="67"/>
      <c r="N99" s="60"/>
      <c r="O99" s="60"/>
      <c r="P99" s="81"/>
    </row>
    <row r="100" s="10" customFormat="1" ht="20.1" customHeight="1" spans="1:16">
      <c r="A100" s="45"/>
      <c r="B100" s="45">
        <v>17</v>
      </c>
      <c r="C100" s="60" t="s">
        <v>101</v>
      </c>
      <c r="D100" s="60" t="s">
        <v>75</v>
      </c>
      <c r="E100" s="60" t="s">
        <v>26</v>
      </c>
      <c r="F100" s="66">
        <v>14</v>
      </c>
      <c r="G100" s="66">
        <v>7</v>
      </c>
      <c r="H100" s="67">
        <v>7</v>
      </c>
      <c r="I100" s="67"/>
      <c r="J100" s="67"/>
      <c r="K100" s="66">
        <v>7</v>
      </c>
      <c r="L100" s="67">
        <v>7</v>
      </c>
      <c r="M100" s="67"/>
      <c r="N100" s="60" t="s">
        <v>102</v>
      </c>
      <c r="O100" s="60">
        <v>13367606936</v>
      </c>
      <c r="P100" s="81"/>
    </row>
    <row r="101" s="10" customFormat="1" ht="20.1" customHeight="1" spans="1:16">
      <c r="A101" s="45"/>
      <c r="B101" s="45"/>
      <c r="C101" s="60"/>
      <c r="D101" s="60" t="s">
        <v>40</v>
      </c>
      <c r="E101" s="60" t="s">
        <v>26</v>
      </c>
      <c r="F101" s="66">
        <v>13</v>
      </c>
      <c r="G101" s="66">
        <v>11</v>
      </c>
      <c r="H101" s="41">
        <v>11</v>
      </c>
      <c r="I101" s="41"/>
      <c r="J101" s="41"/>
      <c r="K101" s="66">
        <v>2</v>
      </c>
      <c r="L101" s="67">
        <v>2</v>
      </c>
      <c r="M101" s="41"/>
      <c r="N101" s="60"/>
      <c r="O101" s="60"/>
      <c r="P101" s="81"/>
    </row>
    <row r="102" s="10" customFormat="1" ht="20.1" customHeight="1" spans="1:16">
      <c r="A102" s="45"/>
      <c r="B102" s="45">
        <v>16</v>
      </c>
      <c r="C102" s="60" t="s">
        <v>103</v>
      </c>
      <c r="D102" s="60" t="s">
        <v>75</v>
      </c>
      <c r="E102" s="60" t="s">
        <v>26</v>
      </c>
      <c r="F102" s="66">
        <v>1</v>
      </c>
      <c r="G102" s="66"/>
      <c r="H102" s="66"/>
      <c r="I102" s="66"/>
      <c r="J102" s="66"/>
      <c r="K102" s="66">
        <v>1</v>
      </c>
      <c r="L102" s="66">
        <v>1</v>
      </c>
      <c r="M102" s="66"/>
      <c r="N102" s="60" t="s">
        <v>104</v>
      </c>
      <c r="O102" s="60">
        <v>15177411281</v>
      </c>
      <c r="P102" s="82"/>
    </row>
    <row r="103" s="10" customFormat="1" ht="20.1" customHeight="1" spans="1:16">
      <c r="A103" s="45"/>
      <c r="B103" s="45"/>
      <c r="C103" s="60"/>
      <c r="D103" s="60" t="s">
        <v>40</v>
      </c>
      <c r="E103" s="60" t="s">
        <v>26</v>
      </c>
      <c r="F103" s="66">
        <v>2</v>
      </c>
      <c r="G103" s="66"/>
      <c r="H103" s="66"/>
      <c r="I103" s="66"/>
      <c r="J103" s="66"/>
      <c r="K103" s="66">
        <v>2</v>
      </c>
      <c r="L103" s="66">
        <v>2</v>
      </c>
      <c r="M103" s="66"/>
      <c r="N103" s="60"/>
      <c r="O103" s="60"/>
      <c r="P103" s="82"/>
    </row>
    <row r="104" s="10" customFormat="1" ht="20.1" customHeight="1" spans="1:16">
      <c r="A104" s="45"/>
      <c r="B104" s="45"/>
      <c r="C104" s="60"/>
      <c r="D104" s="60" t="s">
        <v>41</v>
      </c>
      <c r="E104" s="60" t="s">
        <v>26</v>
      </c>
      <c r="F104" s="66">
        <v>3</v>
      </c>
      <c r="G104" s="66"/>
      <c r="H104" s="66"/>
      <c r="I104" s="66"/>
      <c r="J104" s="66"/>
      <c r="K104" s="66">
        <v>3</v>
      </c>
      <c r="L104" s="66">
        <v>3</v>
      </c>
      <c r="M104" s="66"/>
      <c r="N104" s="60"/>
      <c r="O104" s="60"/>
      <c r="P104" s="82"/>
    </row>
    <row r="105" s="10" customFormat="1" ht="20.1" customHeight="1" spans="1:16">
      <c r="A105" s="45"/>
      <c r="B105" s="61">
        <v>17</v>
      </c>
      <c r="C105" s="32" t="s">
        <v>105</v>
      </c>
      <c r="D105" s="60" t="s">
        <v>40</v>
      </c>
      <c r="E105" s="60"/>
      <c r="F105" s="66">
        <v>6.2</v>
      </c>
      <c r="G105" s="66">
        <v>6</v>
      </c>
      <c r="H105" s="66">
        <v>4</v>
      </c>
      <c r="I105" s="66">
        <v>2</v>
      </c>
      <c r="J105" s="66"/>
      <c r="K105" s="66">
        <v>0.2</v>
      </c>
      <c r="L105" s="66">
        <v>0.2</v>
      </c>
      <c r="M105" s="66"/>
      <c r="N105" s="60"/>
      <c r="O105" s="60"/>
      <c r="P105" s="82"/>
    </row>
    <row r="106" s="10" customFormat="1" ht="20" customHeight="1" spans="1:16">
      <c r="A106" s="45"/>
      <c r="B106" s="62"/>
      <c r="C106" s="34"/>
      <c r="D106" s="60" t="s">
        <v>41</v>
      </c>
      <c r="E106" s="60" t="s">
        <v>26</v>
      </c>
      <c r="F106" s="41">
        <v>4.8</v>
      </c>
      <c r="G106" s="41">
        <v>4</v>
      </c>
      <c r="H106" s="67">
        <v>2</v>
      </c>
      <c r="I106" s="67">
        <v>2</v>
      </c>
      <c r="J106" s="67"/>
      <c r="K106" s="41">
        <v>0.8</v>
      </c>
      <c r="L106" s="67">
        <v>0.8</v>
      </c>
      <c r="M106" s="67"/>
      <c r="N106" s="60" t="s">
        <v>106</v>
      </c>
      <c r="O106" s="60" t="s">
        <v>107</v>
      </c>
      <c r="P106" s="81"/>
    </row>
    <row r="107" s="10" customFormat="1" ht="20" customHeight="1" spans="1:16">
      <c r="A107" s="45"/>
      <c r="B107" s="45"/>
      <c r="C107" s="60" t="s">
        <v>108</v>
      </c>
      <c r="D107" s="63" t="s">
        <v>25</v>
      </c>
      <c r="E107" s="63" t="s">
        <v>26</v>
      </c>
      <c r="F107" s="41">
        <v>3</v>
      </c>
      <c r="G107" s="41"/>
      <c r="H107" s="67"/>
      <c r="I107" s="67"/>
      <c r="J107" s="67"/>
      <c r="K107" s="41">
        <v>3</v>
      </c>
      <c r="L107" s="67">
        <v>3</v>
      </c>
      <c r="M107" s="67"/>
      <c r="N107" s="60" t="s">
        <v>109</v>
      </c>
      <c r="O107" s="60">
        <v>18178440580</v>
      </c>
      <c r="P107" s="30"/>
    </row>
    <row r="108" s="10" customFormat="1" ht="20" customHeight="1" spans="1:16">
      <c r="A108" s="45"/>
      <c r="B108" s="45"/>
      <c r="C108" s="60"/>
      <c r="D108" s="63" t="s">
        <v>29</v>
      </c>
      <c r="E108" s="63" t="s">
        <v>26</v>
      </c>
      <c r="F108" s="41">
        <v>3</v>
      </c>
      <c r="G108" s="41"/>
      <c r="H108" s="67"/>
      <c r="I108" s="67"/>
      <c r="J108" s="67"/>
      <c r="K108" s="41">
        <v>3</v>
      </c>
      <c r="L108" s="67">
        <v>3</v>
      </c>
      <c r="M108" s="67"/>
      <c r="N108" s="60"/>
      <c r="O108" s="60"/>
      <c r="P108" s="30"/>
    </row>
    <row r="109" s="4" customFormat="1" ht="20.1" customHeight="1" spans="1:16">
      <c r="A109" s="28" t="s">
        <v>110</v>
      </c>
      <c r="B109" s="28"/>
      <c r="C109" s="29" t="s">
        <v>110</v>
      </c>
      <c r="D109" s="31" t="s">
        <v>11</v>
      </c>
      <c r="E109" s="31"/>
      <c r="F109" s="40">
        <f>SUM(G109+K109)</f>
        <v>0.01</v>
      </c>
      <c r="G109" s="40">
        <f>SUM(H109:J109)</f>
        <v>0</v>
      </c>
      <c r="H109" s="40">
        <f t="shared" ref="H109:J109" si="6">SUM(H110:H110)</f>
        <v>0</v>
      </c>
      <c r="I109" s="52">
        <f t="shared" si="6"/>
        <v>0</v>
      </c>
      <c r="J109" s="40">
        <f t="shared" si="6"/>
        <v>0</v>
      </c>
      <c r="K109" s="40">
        <f>SUM(L109:M109)</f>
        <v>0.01</v>
      </c>
      <c r="L109" s="40">
        <f>SUM(L110:L110)</f>
        <v>0.01</v>
      </c>
      <c r="M109" s="40">
        <f>SUM(M110:M110)</f>
        <v>0</v>
      </c>
      <c r="N109" s="29"/>
      <c r="O109" s="29"/>
      <c r="P109" s="29"/>
    </row>
    <row r="110" s="7" customFormat="1" ht="20.1" customHeight="1" spans="1:16">
      <c r="A110" s="28"/>
      <c r="B110" s="28">
        <v>21</v>
      </c>
      <c r="C110" s="30" t="s">
        <v>111</v>
      </c>
      <c r="D110" s="30" t="s">
        <v>40</v>
      </c>
      <c r="E110" s="30" t="s">
        <v>26</v>
      </c>
      <c r="F110" s="43">
        <v>0.01</v>
      </c>
      <c r="G110" s="43"/>
      <c r="H110" s="30"/>
      <c r="I110" s="30"/>
      <c r="J110" s="30"/>
      <c r="K110" s="43"/>
      <c r="L110" s="30">
        <v>0.01</v>
      </c>
      <c r="M110" s="30"/>
      <c r="N110" s="30"/>
      <c r="O110" s="54" t="s">
        <v>112</v>
      </c>
      <c r="P110" s="30"/>
    </row>
    <row r="111" s="4" customFormat="1" ht="20.1" customHeight="1" spans="1:16">
      <c r="A111" s="28" t="s">
        <v>113</v>
      </c>
      <c r="B111" s="28"/>
      <c r="C111" s="29" t="s">
        <v>113</v>
      </c>
      <c r="D111" s="31" t="s">
        <v>11</v>
      </c>
      <c r="E111" s="31"/>
      <c r="F111" s="40">
        <f>SUM(G111+K111)</f>
        <v>92.1</v>
      </c>
      <c r="G111" s="40">
        <f>SUM(H111:J111)</f>
        <v>1</v>
      </c>
      <c r="H111" s="40">
        <f t="shared" ref="H111:J111" si="7">SUM(H112:H115)</f>
        <v>0</v>
      </c>
      <c r="I111" s="52">
        <f t="shared" si="7"/>
        <v>1</v>
      </c>
      <c r="J111" s="40">
        <f t="shared" si="7"/>
        <v>0</v>
      </c>
      <c r="K111" s="40">
        <f>SUM(L111:M111)</f>
        <v>91.1</v>
      </c>
      <c r="L111" s="40">
        <f>SUM(L112:L115)</f>
        <v>56.1</v>
      </c>
      <c r="M111" s="40">
        <f>SUM(M112:M115)</f>
        <v>35</v>
      </c>
      <c r="N111" s="29"/>
      <c r="O111" s="29"/>
      <c r="P111" s="29"/>
    </row>
    <row r="112" s="10" customFormat="1" ht="30" customHeight="1" spans="1:16">
      <c r="A112" s="28"/>
      <c r="B112" s="28">
        <v>22</v>
      </c>
      <c r="C112" s="45" t="s">
        <v>114</v>
      </c>
      <c r="D112" s="35" t="s">
        <v>40</v>
      </c>
      <c r="E112" s="34" t="s">
        <v>26</v>
      </c>
      <c r="F112" s="43">
        <v>7.9</v>
      </c>
      <c r="G112" s="43"/>
      <c r="H112" s="44"/>
      <c r="I112" s="44"/>
      <c r="J112" s="44"/>
      <c r="K112" s="43">
        <v>7.9</v>
      </c>
      <c r="L112" s="44">
        <v>7.9</v>
      </c>
      <c r="M112" s="44"/>
      <c r="N112" s="45" t="s">
        <v>115</v>
      </c>
      <c r="O112" s="45">
        <v>13377116555</v>
      </c>
      <c r="P112" s="45"/>
    </row>
    <row r="113" s="10" customFormat="1" ht="20.1" customHeight="1" spans="1:16">
      <c r="A113" s="28"/>
      <c r="B113" s="28"/>
      <c r="C113" s="45"/>
      <c r="D113" s="35" t="s">
        <v>25</v>
      </c>
      <c r="E113" s="34" t="s">
        <v>26</v>
      </c>
      <c r="F113" s="43">
        <v>48.2</v>
      </c>
      <c r="G113" s="43"/>
      <c r="H113" s="44"/>
      <c r="I113" s="44"/>
      <c r="J113" s="44"/>
      <c r="K113" s="43">
        <v>48.2</v>
      </c>
      <c r="L113" s="44">
        <v>48.2</v>
      </c>
      <c r="M113" s="44"/>
      <c r="N113" s="45"/>
      <c r="O113" s="45"/>
      <c r="P113" s="45"/>
    </row>
    <row r="114" s="10" customFormat="1" ht="26" customHeight="1" spans="1:16">
      <c r="A114" s="28"/>
      <c r="B114" s="28"/>
      <c r="C114" s="30" t="s">
        <v>116</v>
      </c>
      <c r="D114" s="34" t="s">
        <v>117</v>
      </c>
      <c r="E114" s="34" t="s">
        <v>26</v>
      </c>
      <c r="F114" s="43">
        <v>1</v>
      </c>
      <c r="G114" s="43">
        <v>1</v>
      </c>
      <c r="H114" s="30"/>
      <c r="I114" s="30">
        <v>1</v>
      </c>
      <c r="J114" s="30"/>
      <c r="K114" s="43"/>
      <c r="L114" s="30"/>
      <c r="M114" s="30"/>
      <c r="N114" s="30" t="s">
        <v>118</v>
      </c>
      <c r="O114" s="54" t="s">
        <v>119</v>
      </c>
      <c r="P114" s="45"/>
    </row>
    <row r="115" s="10" customFormat="1" ht="34" customHeight="1" spans="1:16">
      <c r="A115" s="28"/>
      <c r="B115" s="28">
        <v>23</v>
      </c>
      <c r="C115" s="45" t="s">
        <v>120</v>
      </c>
      <c r="D115" s="45" t="s">
        <v>40</v>
      </c>
      <c r="E115" s="30" t="s">
        <v>26</v>
      </c>
      <c r="F115" s="28">
        <v>35</v>
      </c>
      <c r="G115" s="43"/>
      <c r="H115" s="30"/>
      <c r="I115" s="65"/>
      <c r="J115" s="30"/>
      <c r="K115" s="43">
        <v>35</v>
      </c>
      <c r="L115" s="30"/>
      <c r="M115" s="28">
        <v>35</v>
      </c>
      <c r="N115" s="45" t="s">
        <v>121</v>
      </c>
      <c r="O115" s="45" t="s">
        <v>122</v>
      </c>
      <c r="P115" s="45"/>
    </row>
    <row r="116" s="4" customFormat="1" ht="20.1" customHeight="1" spans="1:16">
      <c r="A116" s="28" t="s">
        <v>123</v>
      </c>
      <c r="B116" s="28"/>
      <c r="C116" s="29" t="s">
        <v>123</v>
      </c>
      <c r="D116" s="31" t="s">
        <v>11</v>
      </c>
      <c r="E116" s="31"/>
      <c r="F116" s="40">
        <f>SUM(G116+K116)</f>
        <v>149.32</v>
      </c>
      <c r="G116" s="40">
        <f>SUM(H116:J116)</f>
        <v>25</v>
      </c>
      <c r="H116" s="40">
        <f t="shared" ref="H116:J116" si="8">SUM(H117:H129)</f>
        <v>23</v>
      </c>
      <c r="I116" s="52">
        <f t="shared" si="8"/>
        <v>2</v>
      </c>
      <c r="J116" s="40">
        <f t="shared" si="8"/>
        <v>0</v>
      </c>
      <c r="K116" s="40">
        <f>SUM(L116:M116)</f>
        <v>124.32</v>
      </c>
      <c r="L116" s="40">
        <f>SUM(L117:L129)</f>
        <v>124.32</v>
      </c>
      <c r="M116" s="40">
        <f>SUM(M117:M129)</f>
        <v>0</v>
      </c>
      <c r="N116" s="29"/>
      <c r="O116" s="29"/>
      <c r="P116" s="29"/>
    </row>
    <row r="117" s="7" customFormat="1" ht="20.1" customHeight="1" spans="1:16">
      <c r="A117" s="28"/>
      <c r="B117" s="28">
        <v>24</v>
      </c>
      <c r="C117" s="30" t="s">
        <v>124</v>
      </c>
      <c r="D117" s="35" t="s">
        <v>25</v>
      </c>
      <c r="E117" s="34" t="s">
        <v>26</v>
      </c>
      <c r="F117" s="30">
        <v>24.81</v>
      </c>
      <c r="G117" s="43">
        <v>13</v>
      </c>
      <c r="H117" s="44">
        <v>13</v>
      </c>
      <c r="I117" s="44">
        <v>0</v>
      </c>
      <c r="J117" s="44">
        <v>0</v>
      </c>
      <c r="K117" s="43">
        <v>11.81</v>
      </c>
      <c r="L117" s="44">
        <v>11.81</v>
      </c>
      <c r="M117" s="44">
        <v>0</v>
      </c>
      <c r="N117" s="28" t="s">
        <v>125</v>
      </c>
      <c r="O117" s="28">
        <v>2808668</v>
      </c>
      <c r="P117" s="30" t="s">
        <v>45</v>
      </c>
    </row>
    <row r="118" s="7" customFormat="1" ht="20.1" customHeight="1" spans="1:16">
      <c r="A118" s="28"/>
      <c r="B118" s="28"/>
      <c r="C118" s="30"/>
      <c r="D118" s="35" t="s">
        <v>29</v>
      </c>
      <c r="E118" s="34" t="s">
        <v>26</v>
      </c>
      <c r="F118" s="30">
        <v>21.88</v>
      </c>
      <c r="G118" s="43">
        <v>10</v>
      </c>
      <c r="H118" s="68">
        <v>10</v>
      </c>
      <c r="I118" s="34">
        <v>0</v>
      </c>
      <c r="J118" s="34">
        <v>0</v>
      </c>
      <c r="K118" s="43">
        <v>11.88</v>
      </c>
      <c r="L118" s="34">
        <v>11.88</v>
      </c>
      <c r="M118" s="34">
        <v>0</v>
      </c>
      <c r="N118" s="28"/>
      <c r="O118" s="28"/>
      <c r="P118" s="30"/>
    </row>
    <row r="119" s="7" customFormat="1" ht="20.1" customHeight="1" spans="1:16">
      <c r="A119" s="28"/>
      <c r="B119" s="28"/>
      <c r="C119" s="30"/>
      <c r="D119" s="35" t="s">
        <v>30</v>
      </c>
      <c r="E119" s="34" t="s">
        <v>26</v>
      </c>
      <c r="F119" s="30">
        <v>0.12</v>
      </c>
      <c r="G119" s="43">
        <v>0</v>
      </c>
      <c r="H119" s="44">
        <v>0</v>
      </c>
      <c r="I119" s="34">
        <v>0</v>
      </c>
      <c r="J119" s="44">
        <v>0</v>
      </c>
      <c r="K119" s="43">
        <v>0.12</v>
      </c>
      <c r="L119" s="44">
        <v>0.12</v>
      </c>
      <c r="M119" s="34">
        <v>0</v>
      </c>
      <c r="N119" s="28"/>
      <c r="O119" s="28"/>
      <c r="P119" s="30"/>
    </row>
    <row r="120" s="7" customFormat="1" ht="20.1" customHeight="1" spans="1:16">
      <c r="A120" s="28"/>
      <c r="B120" s="28"/>
      <c r="C120" s="30"/>
      <c r="D120" s="35" t="s">
        <v>34</v>
      </c>
      <c r="E120" s="34" t="s">
        <v>26</v>
      </c>
      <c r="F120" s="30">
        <v>0.16</v>
      </c>
      <c r="G120" s="43">
        <v>0</v>
      </c>
      <c r="H120" s="68">
        <v>0</v>
      </c>
      <c r="I120" s="68">
        <v>0</v>
      </c>
      <c r="J120" s="68">
        <v>0</v>
      </c>
      <c r="K120" s="68">
        <v>0.16</v>
      </c>
      <c r="L120" s="68">
        <v>0.16</v>
      </c>
      <c r="M120" s="68">
        <v>0</v>
      </c>
      <c r="N120" s="28"/>
      <c r="O120" s="28"/>
      <c r="P120" s="30"/>
    </row>
    <row r="121" s="7" customFormat="1" ht="20.1" customHeight="1" spans="1:16">
      <c r="A121" s="28"/>
      <c r="B121" s="28"/>
      <c r="C121" s="30"/>
      <c r="D121" s="35" t="s">
        <v>37</v>
      </c>
      <c r="E121" s="34" t="s">
        <v>26</v>
      </c>
      <c r="F121" s="30">
        <v>0.4</v>
      </c>
      <c r="G121" s="43">
        <v>0</v>
      </c>
      <c r="H121" s="44">
        <v>0</v>
      </c>
      <c r="I121" s="34">
        <v>0</v>
      </c>
      <c r="J121" s="44">
        <v>0</v>
      </c>
      <c r="K121" s="43">
        <v>0.4</v>
      </c>
      <c r="L121" s="72">
        <v>0.4</v>
      </c>
      <c r="M121" s="34">
        <v>0</v>
      </c>
      <c r="N121" s="28"/>
      <c r="O121" s="28"/>
      <c r="P121" s="30"/>
    </row>
    <row r="122" s="7" customFormat="1" ht="20.1" customHeight="1" spans="1:16">
      <c r="A122" s="28"/>
      <c r="B122" s="28">
        <v>25</v>
      </c>
      <c r="C122" s="30" t="s">
        <v>126</v>
      </c>
      <c r="D122" s="30" t="s">
        <v>40</v>
      </c>
      <c r="E122" s="34" t="s">
        <v>26</v>
      </c>
      <c r="F122" s="43">
        <v>60</v>
      </c>
      <c r="G122" s="44">
        <v>2</v>
      </c>
      <c r="H122" s="44">
        <v>0</v>
      </c>
      <c r="I122" s="44">
        <v>2</v>
      </c>
      <c r="J122" s="44">
        <v>0</v>
      </c>
      <c r="K122" s="43">
        <v>58</v>
      </c>
      <c r="L122" s="30">
        <v>58</v>
      </c>
      <c r="M122" s="30">
        <v>0</v>
      </c>
      <c r="N122" s="43" t="s">
        <v>127</v>
      </c>
      <c r="O122" s="43">
        <v>13868716909</v>
      </c>
      <c r="P122" s="30"/>
    </row>
    <row r="123" s="7" customFormat="1" ht="20.1" customHeight="1" spans="1:16">
      <c r="A123" s="28"/>
      <c r="B123" s="28"/>
      <c r="C123" s="30"/>
      <c r="D123" s="30" t="s">
        <v>75</v>
      </c>
      <c r="E123" s="34" t="s">
        <v>26</v>
      </c>
      <c r="F123" s="43">
        <v>5</v>
      </c>
      <c r="G123" s="68">
        <v>0</v>
      </c>
      <c r="H123" s="68">
        <v>0</v>
      </c>
      <c r="I123" s="68">
        <v>0</v>
      </c>
      <c r="J123" s="68">
        <v>0</v>
      </c>
      <c r="K123" s="43">
        <v>5</v>
      </c>
      <c r="L123" s="30">
        <v>5</v>
      </c>
      <c r="M123" s="30">
        <v>0</v>
      </c>
      <c r="N123" s="43"/>
      <c r="O123" s="43"/>
      <c r="P123" s="30"/>
    </row>
    <row r="124" s="7" customFormat="1" ht="22.5" spans="1:16">
      <c r="A124" s="28"/>
      <c r="B124" s="28">
        <v>26</v>
      </c>
      <c r="C124" s="30" t="s">
        <v>128</v>
      </c>
      <c r="D124" s="30" t="s">
        <v>40</v>
      </c>
      <c r="E124" s="34" t="s">
        <v>26</v>
      </c>
      <c r="F124" s="43">
        <v>1</v>
      </c>
      <c r="G124" s="44">
        <v>0</v>
      </c>
      <c r="H124" s="44">
        <v>0</v>
      </c>
      <c r="I124" s="44">
        <v>0</v>
      </c>
      <c r="J124" s="44">
        <v>0</v>
      </c>
      <c r="K124" s="43">
        <v>1</v>
      </c>
      <c r="L124" s="30">
        <v>1</v>
      </c>
      <c r="M124" s="30">
        <v>0</v>
      </c>
      <c r="N124" s="43" t="s">
        <v>129</v>
      </c>
      <c r="O124" s="43">
        <v>13807771102</v>
      </c>
      <c r="P124" s="30"/>
    </row>
    <row r="125" s="7" customFormat="1" ht="22.5" customHeight="1" spans="1:16">
      <c r="A125" s="28"/>
      <c r="B125" s="28"/>
      <c r="C125" s="32" t="s">
        <v>130</v>
      </c>
      <c r="D125" s="30" t="s">
        <v>25</v>
      </c>
      <c r="E125" s="30" t="s">
        <v>26</v>
      </c>
      <c r="F125" s="69">
        <v>0.54</v>
      </c>
      <c r="G125" s="69">
        <v>0</v>
      </c>
      <c r="H125" s="70">
        <v>0</v>
      </c>
      <c r="I125" s="70">
        <v>0</v>
      </c>
      <c r="J125" s="70">
        <v>0</v>
      </c>
      <c r="K125" s="69">
        <v>0.54</v>
      </c>
      <c r="L125" s="70">
        <v>0.54</v>
      </c>
      <c r="M125" s="70">
        <v>0</v>
      </c>
      <c r="N125" s="83" t="s">
        <v>131</v>
      </c>
      <c r="O125" s="84" t="s">
        <v>132</v>
      </c>
      <c r="P125" s="30"/>
    </row>
    <row r="126" s="7" customFormat="1" ht="22.5" customHeight="1" spans="1:16">
      <c r="A126" s="28"/>
      <c r="B126" s="28"/>
      <c r="C126" s="33"/>
      <c r="D126" s="30" t="s">
        <v>37</v>
      </c>
      <c r="E126" s="30" t="s">
        <v>26</v>
      </c>
      <c r="F126" s="69">
        <v>0.19</v>
      </c>
      <c r="G126" s="69">
        <v>0</v>
      </c>
      <c r="H126" s="70">
        <v>0</v>
      </c>
      <c r="I126" s="70">
        <v>0</v>
      </c>
      <c r="J126" s="70">
        <v>0</v>
      </c>
      <c r="K126" s="69">
        <v>0.19</v>
      </c>
      <c r="L126" s="70">
        <v>0.19</v>
      </c>
      <c r="M126" s="70">
        <v>0</v>
      </c>
      <c r="N126" s="85"/>
      <c r="O126" s="86"/>
      <c r="P126" s="30"/>
    </row>
    <row r="127" s="7" customFormat="1" ht="22.5" customHeight="1" spans="1:16">
      <c r="A127" s="28"/>
      <c r="B127" s="28"/>
      <c r="C127" s="34"/>
      <c r="D127" s="30" t="s">
        <v>30</v>
      </c>
      <c r="E127" s="30" t="s">
        <v>26</v>
      </c>
      <c r="F127" s="69">
        <v>0.22</v>
      </c>
      <c r="G127" s="69">
        <v>0</v>
      </c>
      <c r="H127" s="70">
        <v>0</v>
      </c>
      <c r="I127" s="70">
        <v>0</v>
      </c>
      <c r="J127" s="70">
        <v>0</v>
      </c>
      <c r="K127" s="69">
        <v>0.22</v>
      </c>
      <c r="L127" s="70">
        <v>0.22</v>
      </c>
      <c r="M127" s="70">
        <v>0</v>
      </c>
      <c r="N127" s="87"/>
      <c r="O127" s="88"/>
      <c r="P127" s="30"/>
    </row>
    <row r="128" s="7" customFormat="1" ht="21" customHeight="1" spans="1:16">
      <c r="A128" s="28"/>
      <c r="B128" s="28"/>
      <c r="C128" s="32" t="s">
        <v>133</v>
      </c>
      <c r="D128" s="30" t="s">
        <v>25</v>
      </c>
      <c r="E128" s="34" t="s">
        <v>26</v>
      </c>
      <c r="F128" s="43">
        <v>15</v>
      </c>
      <c r="G128" s="44">
        <v>0</v>
      </c>
      <c r="H128" s="44">
        <v>0</v>
      </c>
      <c r="I128" s="44">
        <v>0</v>
      </c>
      <c r="J128" s="44">
        <v>0</v>
      </c>
      <c r="K128" s="43">
        <v>15</v>
      </c>
      <c r="L128" s="34">
        <v>15</v>
      </c>
      <c r="M128" s="34">
        <v>0</v>
      </c>
      <c r="N128" s="43"/>
      <c r="O128" s="43"/>
      <c r="P128" s="30"/>
    </row>
    <row r="129" s="7" customFormat="1" ht="21" customHeight="1" spans="1:16">
      <c r="A129" s="28"/>
      <c r="B129" s="28">
        <v>27</v>
      </c>
      <c r="C129" s="34"/>
      <c r="D129" s="30" t="s">
        <v>30</v>
      </c>
      <c r="E129" s="34" t="s">
        <v>26</v>
      </c>
      <c r="F129" s="30">
        <v>20</v>
      </c>
      <c r="G129" s="43">
        <v>0</v>
      </c>
      <c r="H129" s="44">
        <v>0</v>
      </c>
      <c r="I129" s="44">
        <v>0</v>
      </c>
      <c r="J129" s="44">
        <v>0</v>
      </c>
      <c r="K129" s="43">
        <v>20</v>
      </c>
      <c r="L129" s="44">
        <v>20</v>
      </c>
      <c r="M129" s="44">
        <v>0</v>
      </c>
      <c r="N129" s="43" t="s">
        <v>134</v>
      </c>
      <c r="O129" s="43">
        <v>18707771526</v>
      </c>
      <c r="P129" s="30"/>
    </row>
    <row r="130" s="4" customFormat="1" ht="20" customHeight="1" spans="1:16">
      <c r="A130" s="30" t="s">
        <v>135</v>
      </c>
      <c r="B130" s="30"/>
      <c r="C130" s="31" t="s">
        <v>135</v>
      </c>
      <c r="D130" s="31" t="s">
        <v>11</v>
      </c>
      <c r="E130" s="31" t="s">
        <v>26</v>
      </c>
      <c r="F130" s="40">
        <f>SUM(G130+K130)</f>
        <v>62.03</v>
      </c>
      <c r="G130" s="40">
        <f>SUM(H130:J130)</f>
        <v>0</v>
      </c>
      <c r="H130" s="40">
        <f t="shared" ref="H130:J130" si="9">SUM(H131:H136)</f>
        <v>0</v>
      </c>
      <c r="I130" s="52">
        <f t="shared" si="9"/>
        <v>0</v>
      </c>
      <c r="J130" s="40">
        <f t="shared" si="9"/>
        <v>0</v>
      </c>
      <c r="K130" s="40">
        <f>SUM(L130:M130)</f>
        <v>62.03</v>
      </c>
      <c r="L130" s="40">
        <f>SUM(L131:L136)</f>
        <v>62.03</v>
      </c>
      <c r="M130" s="40">
        <f>SUM(M131:M136)</f>
        <v>0</v>
      </c>
      <c r="N130" s="29"/>
      <c r="O130" s="108"/>
      <c r="P130" s="29"/>
    </row>
    <row r="131" s="4" customFormat="1" ht="35" customHeight="1" spans="1:16">
      <c r="A131" s="30"/>
      <c r="B131" s="30">
        <v>28</v>
      </c>
      <c r="C131" s="28" t="s">
        <v>136</v>
      </c>
      <c r="D131" s="30" t="s">
        <v>59</v>
      </c>
      <c r="E131" s="28" t="s">
        <v>26</v>
      </c>
      <c r="F131" s="43">
        <v>16.1</v>
      </c>
      <c r="G131" s="43">
        <v>0</v>
      </c>
      <c r="H131" s="30">
        <v>0</v>
      </c>
      <c r="I131" s="30">
        <v>0</v>
      </c>
      <c r="J131" s="30">
        <v>0</v>
      </c>
      <c r="K131" s="43">
        <v>16.1</v>
      </c>
      <c r="L131" s="30">
        <v>16.1</v>
      </c>
      <c r="M131" s="30">
        <v>0</v>
      </c>
      <c r="N131" s="28" t="s">
        <v>137</v>
      </c>
      <c r="O131" s="28">
        <v>18977498585</v>
      </c>
      <c r="P131" s="30"/>
    </row>
    <row r="132" s="4" customFormat="1" ht="35" customHeight="1" spans="1:16">
      <c r="A132" s="30"/>
      <c r="B132" s="32"/>
      <c r="C132" s="89" t="s">
        <v>138</v>
      </c>
      <c r="D132" s="30" t="s">
        <v>59</v>
      </c>
      <c r="E132" s="34" t="s">
        <v>26</v>
      </c>
      <c r="F132" s="43">
        <v>1.43</v>
      </c>
      <c r="G132" s="43"/>
      <c r="H132" s="30"/>
      <c r="I132" s="30"/>
      <c r="J132" s="30"/>
      <c r="K132" s="43">
        <v>1.43</v>
      </c>
      <c r="L132" s="30">
        <v>1.43</v>
      </c>
      <c r="M132" s="30"/>
      <c r="N132" s="73" t="s">
        <v>139</v>
      </c>
      <c r="O132" s="73">
        <v>18897596855</v>
      </c>
      <c r="P132" s="30"/>
    </row>
    <row r="133" s="4" customFormat="1" ht="35" customHeight="1" spans="1:16">
      <c r="A133" s="30"/>
      <c r="B133" s="32">
        <v>29</v>
      </c>
      <c r="C133" s="90"/>
      <c r="D133" s="30" t="s">
        <v>41</v>
      </c>
      <c r="E133" s="34" t="s">
        <v>26</v>
      </c>
      <c r="F133" s="30">
        <v>19.36</v>
      </c>
      <c r="G133" s="30"/>
      <c r="H133" s="30"/>
      <c r="I133" s="30"/>
      <c r="J133" s="30"/>
      <c r="K133" s="30">
        <v>19.36</v>
      </c>
      <c r="L133" s="30">
        <v>19.36</v>
      </c>
      <c r="M133" s="30"/>
      <c r="N133" s="109"/>
      <c r="O133" s="109"/>
      <c r="P133" s="30"/>
    </row>
    <row r="134" s="4" customFormat="1" ht="35" customHeight="1" spans="1:16">
      <c r="A134" s="30"/>
      <c r="B134" s="34"/>
      <c r="C134" s="91"/>
      <c r="D134" s="30" t="s">
        <v>40</v>
      </c>
      <c r="E134" s="34" t="s">
        <v>26</v>
      </c>
      <c r="F134" s="43">
        <v>20.64</v>
      </c>
      <c r="G134" s="43"/>
      <c r="H134" s="30"/>
      <c r="I134" s="30"/>
      <c r="J134" s="30"/>
      <c r="K134" s="43">
        <v>20.64</v>
      </c>
      <c r="L134" s="30">
        <v>20.64</v>
      </c>
      <c r="M134" s="30"/>
      <c r="N134" s="74"/>
      <c r="O134" s="74"/>
      <c r="P134" s="30"/>
    </row>
    <row r="135" s="4" customFormat="1" ht="35" customHeight="1" spans="1:16">
      <c r="A135" s="30"/>
      <c r="B135" s="30"/>
      <c r="C135" s="32" t="s">
        <v>140</v>
      </c>
      <c r="D135" s="30" t="s">
        <v>40</v>
      </c>
      <c r="E135" s="34" t="s">
        <v>26</v>
      </c>
      <c r="F135" s="30">
        <v>2</v>
      </c>
      <c r="G135" s="43"/>
      <c r="H135" s="30"/>
      <c r="I135" s="30"/>
      <c r="J135" s="30"/>
      <c r="K135" s="30">
        <v>2</v>
      </c>
      <c r="L135" s="30">
        <v>2</v>
      </c>
      <c r="M135" s="30"/>
      <c r="N135" s="110" t="s">
        <v>141</v>
      </c>
      <c r="O135" s="111" t="s">
        <v>142</v>
      </c>
      <c r="P135" s="30"/>
    </row>
    <row r="136" s="4" customFormat="1" ht="35" customHeight="1" spans="1:16">
      <c r="A136" s="30"/>
      <c r="B136" s="30"/>
      <c r="C136" s="33"/>
      <c r="D136" s="34" t="s">
        <v>41</v>
      </c>
      <c r="E136" s="34" t="s">
        <v>26</v>
      </c>
      <c r="F136" s="30">
        <v>2.5</v>
      </c>
      <c r="G136" s="43"/>
      <c r="H136" s="30"/>
      <c r="I136" s="30"/>
      <c r="J136" s="30"/>
      <c r="K136" s="30">
        <v>2.5</v>
      </c>
      <c r="L136" s="30">
        <v>2.5</v>
      </c>
      <c r="M136" s="30"/>
      <c r="N136" s="112"/>
      <c r="O136" s="113"/>
      <c r="P136" s="30"/>
    </row>
    <row r="137" s="9" customFormat="1" ht="20.1" customHeight="1" spans="1:16">
      <c r="A137" s="92" t="s">
        <v>143</v>
      </c>
      <c r="B137" s="92"/>
      <c r="C137" s="59" t="s">
        <v>143</v>
      </c>
      <c r="D137" s="40" t="s">
        <v>11</v>
      </c>
      <c r="E137" s="40"/>
      <c r="F137" s="40">
        <f>SUM(G137+K137)</f>
        <v>47.21</v>
      </c>
      <c r="G137" s="40">
        <f>SUM(H137:J137)</f>
        <v>1.38</v>
      </c>
      <c r="H137" s="40">
        <f>SUM(H138:H146)</f>
        <v>0</v>
      </c>
      <c r="I137" s="52">
        <f>SUM(I138:I146)</f>
        <v>0</v>
      </c>
      <c r="J137" s="40">
        <f>SUM(J138:J146)</f>
        <v>1.38</v>
      </c>
      <c r="K137" s="40">
        <f>SUM(L137:M137)</f>
        <v>45.83</v>
      </c>
      <c r="L137" s="40">
        <f>SUM(L138:L146)</f>
        <v>0</v>
      </c>
      <c r="M137" s="40">
        <f>SUM(M138:M146)</f>
        <v>45.83</v>
      </c>
      <c r="N137" s="59"/>
      <c r="O137" s="59"/>
      <c r="P137" s="59"/>
    </row>
    <row r="138" s="9" customFormat="1" ht="28" customHeight="1" spans="1:16">
      <c r="A138" s="92"/>
      <c r="B138" s="92">
        <v>33</v>
      </c>
      <c r="C138" s="45" t="s">
        <v>144</v>
      </c>
      <c r="D138" s="30" t="s">
        <v>40</v>
      </c>
      <c r="E138" s="30" t="s">
        <v>26</v>
      </c>
      <c r="F138" s="49">
        <v>25</v>
      </c>
      <c r="G138" s="49"/>
      <c r="H138" s="49"/>
      <c r="I138" s="49"/>
      <c r="J138" s="49"/>
      <c r="K138" s="49">
        <v>25</v>
      </c>
      <c r="L138" s="49"/>
      <c r="M138" s="49">
        <v>25</v>
      </c>
      <c r="N138" s="45" t="s">
        <v>145</v>
      </c>
      <c r="O138" s="45">
        <v>18977506543</v>
      </c>
      <c r="P138" s="45"/>
    </row>
    <row r="139" s="9" customFormat="1" ht="32" customHeight="1" spans="1:16">
      <c r="A139" s="92"/>
      <c r="B139" s="92">
        <v>34</v>
      </c>
      <c r="C139" s="45" t="s">
        <v>146</v>
      </c>
      <c r="D139" s="30" t="s">
        <v>40</v>
      </c>
      <c r="E139" s="30" t="s">
        <v>26</v>
      </c>
      <c r="F139" s="49">
        <v>5</v>
      </c>
      <c r="G139" s="49"/>
      <c r="H139" s="49"/>
      <c r="I139" s="49"/>
      <c r="J139" s="49"/>
      <c r="K139" s="49">
        <v>5</v>
      </c>
      <c r="M139" s="49">
        <v>5</v>
      </c>
      <c r="N139" s="45" t="s">
        <v>145</v>
      </c>
      <c r="O139" s="45">
        <v>18977506543</v>
      </c>
      <c r="P139" s="45"/>
    </row>
    <row r="140" s="9" customFormat="1" ht="20" customHeight="1" spans="1:16">
      <c r="A140" s="92"/>
      <c r="B140" s="92"/>
      <c r="C140" s="61" t="s">
        <v>147</v>
      </c>
      <c r="D140" s="30" t="s">
        <v>41</v>
      </c>
      <c r="E140" s="30" t="s">
        <v>26</v>
      </c>
      <c r="F140" s="49">
        <v>3.15</v>
      </c>
      <c r="G140" s="46"/>
      <c r="H140" s="49"/>
      <c r="I140" s="49"/>
      <c r="J140" s="49"/>
      <c r="K140" s="46">
        <v>3.15</v>
      </c>
      <c r="L140" s="49"/>
      <c r="M140" s="46">
        <v>3.15</v>
      </c>
      <c r="N140" s="61" t="s">
        <v>148</v>
      </c>
      <c r="O140" s="61">
        <v>15977557277</v>
      </c>
      <c r="P140" s="45"/>
    </row>
    <row r="141" s="9" customFormat="1" ht="20" customHeight="1" spans="1:16">
      <c r="A141" s="92"/>
      <c r="B141" s="92"/>
      <c r="C141" s="93"/>
      <c r="D141" s="30" t="s">
        <v>149</v>
      </c>
      <c r="E141" s="30" t="s">
        <v>26</v>
      </c>
      <c r="F141" s="49">
        <v>1.4</v>
      </c>
      <c r="G141" s="46"/>
      <c r="H141" s="49"/>
      <c r="I141" s="49"/>
      <c r="J141" s="49"/>
      <c r="K141" s="46">
        <v>1.4</v>
      </c>
      <c r="L141" s="49"/>
      <c r="M141" s="46">
        <v>1.4</v>
      </c>
      <c r="N141" s="93"/>
      <c r="O141" s="93"/>
      <c r="P141" s="45"/>
    </row>
    <row r="142" s="9" customFormat="1" ht="20" customHeight="1" spans="1:16">
      <c r="A142" s="92"/>
      <c r="B142" s="92"/>
      <c r="C142" s="93"/>
      <c r="D142" s="30" t="s">
        <v>150</v>
      </c>
      <c r="E142" s="30" t="s">
        <v>151</v>
      </c>
      <c r="F142" s="49">
        <v>10.8</v>
      </c>
      <c r="G142" s="46"/>
      <c r="H142" s="49"/>
      <c r="I142" s="49"/>
      <c r="J142" s="49"/>
      <c r="K142" s="46">
        <v>10.8</v>
      </c>
      <c r="L142" s="49"/>
      <c r="M142" s="46">
        <v>10.8</v>
      </c>
      <c r="N142" s="93"/>
      <c r="O142" s="93"/>
      <c r="P142" s="45"/>
    </row>
    <row r="143" s="9" customFormat="1" ht="20" customHeight="1" spans="1:16">
      <c r="A143" s="92"/>
      <c r="B143" s="92"/>
      <c r="C143" s="62"/>
      <c r="D143" s="30" t="s">
        <v>152</v>
      </c>
      <c r="E143" s="30" t="s">
        <v>151</v>
      </c>
      <c r="F143" s="49">
        <v>0.48</v>
      </c>
      <c r="G143" s="46"/>
      <c r="H143" s="49"/>
      <c r="I143" s="49"/>
      <c r="J143" s="49"/>
      <c r="K143" s="46">
        <v>0.48</v>
      </c>
      <c r="L143" s="49"/>
      <c r="M143" s="46">
        <v>0.48</v>
      </c>
      <c r="N143" s="62"/>
      <c r="O143" s="62"/>
      <c r="P143" s="45"/>
    </row>
    <row r="144" s="9" customFormat="1" ht="20" customHeight="1" spans="1:16">
      <c r="A144" s="92"/>
      <c r="B144" s="92">
        <v>36</v>
      </c>
      <c r="C144" s="45" t="s">
        <v>153</v>
      </c>
      <c r="D144" s="30" t="s">
        <v>75</v>
      </c>
      <c r="E144" s="30" t="s">
        <v>26</v>
      </c>
      <c r="F144" s="49">
        <v>0.3</v>
      </c>
      <c r="G144" s="49">
        <v>0.3</v>
      </c>
      <c r="H144" s="49"/>
      <c r="I144" s="49"/>
      <c r="J144" s="49">
        <v>0.3</v>
      </c>
      <c r="K144" s="49"/>
      <c r="L144" s="49"/>
      <c r="M144" s="49"/>
      <c r="N144" s="45" t="s">
        <v>154</v>
      </c>
      <c r="O144" s="45">
        <v>18377592038</v>
      </c>
      <c r="P144" s="45"/>
    </row>
    <row r="145" s="9" customFormat="1" ht="20" customHeight="1" spans="1:16">
      <c r="A145" s="92"/>
      <c r="B145" s="92"/>
      <c r="C145" s="45"/>
      <c r="D145" s="30" t="s">
        <v>40</v>
      </c>
      <c r="E145" s="30" t="s">
        <v>26</v>
      </c>
      <c r="F145" s="49">
        <v>0.7</v>
      </c>
      <c r="G145" s="49">
        <v>0.7</v>
      </c>
      <c r="H145" s="49"/>
      <c r="I145" s="49"/>
      <c r="J145" s="49">
        <v>0.7</v>
      </c>
      <c r="K145" s="49"/>
      <c r="L145" s="49"/>
      <c r="M145" s="49"/>
      <c r="N145" s="45"/>
      <c r="O145" s="45"/>
      <c r="P145" s="45"/>
    </row>
    <row r="146" s="9" customFormat="1" ht="20" customHeight="1" spans="1:16">
      <c r="A146" s="92"/>
      <c r="B146" s="92"/>
      <c r="C146" s="45"/>
      <c r="D146" s="30" t="s">
        <v>41</v>
      </c>
      <c r="E146" s="30" t="s">
        <v>26</v>
      </c>
      <c r="F146" s="49">
        <v>0.38</v>
      </c>
      <c r="G146" s="49">
        <v>0.38</v>
      </c>
      <c r="H146" s="49"/>
      <c r="I146" s="49"/>
      <c r="J146" s="49">
        <v>0.38</v>
      </c>
      <c r="K146" s="49"/>
      <c r="L146" s="49"/>
      <c r="M146" s="49"/>
      <c r="N146" s="45"/>
      <c r="O146" s="45"/>
      <c r="P146" s="45"/>
    </row>
    <row r="147" s="11" customFormat="1" ht="20.1" customHeight="1" spans="1:16">
      <c r="A147" s="28" t="s">
        <v>155</v>
      </c>
      <c r="B147" s="28"/>
      <c r="C147" s="29" t="s">
        <v>155</v>
      </c>
      <c r="D147" s="31" t="s">
        <v>156</v>
      </c>
      <c r="E147" s="31"/>
      <c r="F147" s="40">
        <f>SUM(G147+K147)</f>
        <v>887.82</v>
      </c>
      <c r="G147" s="40">
        <f>SUM(H147:J147)</f>
        <v>76.92</v>
      </c>
      <c r="H147" s="98">
        <f>SUM(H148:H162)</f>
        <v>3</v>
      </c>
      <c r="I147" s="102">
        <f>SUM(I148:I162)</f>
        <v>70.42</v>
      </c>
      <c r="J147" s="98">
        <f>SUM(J148:J162)</f>
        <v>3.5</v>
      </c>
      <c r="K147" s="40">
        <f>SUM(L147:M147)</f>
        <v>810.9</v>
      </c>
      <c r="L147" s="98">
        <f>SUM(L148:L162)</f>
        <v>540.82</v>
      </c>
      <c r="M147" s="98">
        <f>SUM(M148:M162)</f>
        <v>270.08</v>
      </c>
      <c r="N147" s="29"/>
      <c r="O147" s="108"/>
      <c r="P147" s="29"/>
    </row>
    <row r="148" s="10" customFormat="1" ht="29" customHeight="1" spans="1:16">
      <c r="A148" s="28"/>
      <c r="B148" s="28">
        <v>37</v>
      </c>
      <c r="C148" s="30" t="s">
        <v>157</v>
      </c>
      <c r="D148" s="30" t="s">
        <v>158</v>
      </c>
      <c r="E148" s="34" t="s">
        <v>26</v>
      </c>
      <c r="F148" s="43">
        <v>193</v>
      </c>
      <c r="G148" s="43">
        <v>52</v>
      </c>
      <c r="H148" s="30"/>
      <c r="I148" s="30">
        <v>52</v>
      </c>
      <c r="J148" s="30"/>
      <c r="K148" s="43">
        <v>141</v>
      </c>
      <c r="L148" s="30">
        <v>141</v>
      </c>
      <c r="M148" s="28"/>
      <c r="N148" s="74" t="s">
        <v>159</v>
      </c>
      <c r="O148" s="74">
        <v>13867782215</v>
      </c>
      <c r="P148" s="114"/>
    </row>
    <row r="149" s="10" customFormat="1" ht="20" customHeight="1" spans="1:16">
      <c r="A149" s="28"/>
      <c r="B149" s="28">
        <v>38</v>
      </c>
      <c r="C149" s="28" t="s">
        <v>160</v>
      </c>
      <c r="D149" s="58" t="s">
        <v>161</v>
      </c>
      <c r="E149" s="34" t="s">
        <v>26</v>
      </c>
      <c r="F149" s="43">
        <v>84.04</v>
      </c>
      <c r="G149" s="43">
        <v>18.42</v>
      </c>
      <c r="H149" s="43"/>
      <c r="I149" s="43">
        <v>18.42</v>
      </c>
      <c r="J149" s="43"/>
      <c r="K149" s="43">
        <v>65.62</v>
      </c>
      <c r="L149" s="43">
        <v>65.62</v>
      </c>
      <c r="M149" s="43"/>
      <c r="N149" s="32" t="s">
        <v>162</v>
      </c>
      <c r="O149" s="32">
        <v>15177075005</v>
      </c>
      <c r="P149" s="30"/>
    </row>
    <row r="150" s="10" customFormat="1" ht="20" customHeight="1" spans="1:16">
      <c r="A150" s="28"/>
      <c r="B150" s="28"/>
      <c r="C150" s="28"/>
      <c r="D150" s="35" t="s">
        <v>41</v>
      </c>
      <c r="E150" s="34" t="s">
        <v>26</v>
      </c>
      <c r="F150" s="43">
        <v>50</v>
      </c>
      <c r="G150" s="43"/>
      <c r="H150" s="44"/>
      <c r="I150" s="44"/>
      <c r="J150" s="44"/>
      <c r="K150" s="43">
        <v>50</v>
      </c>
      <c r="L150" s="44">
        <v>50</v>
      </c>
      <c r="M150" s="44"/>
      <c r="N150" s="33"/>
      <c r="O150" s="33"/>
      <c r="P150" s="30"/>
    </row>
    <row r="151" s="10" customFormat="1" ht="20" customHeight="1" spans="1:16">
      <c r="A151" s="28"/>
      <c r="B151" s="28"/>
      <c r="C151" s="28"/>
      <c r="D151" s="35" t="s">
        <v>40</v>
      </c>
      <c r="E151" s="34" t="s">
        <v>26</v>
      </c>
      <c r="F151" s="43">
        <v>15.2</v>
      </c>
      <c r="G151" s="43"/>
      <c r="H151" s="44"/>
      <c r="I151" s="44"/>
      <c r="J151" s="44"/>
      <c r="K151" s="43">
        <v>15.2</v>
      </c>
      <c r="L151" s="44">
        <v>15.2</v>
      </c>
      <c r="M151" s="44"/>
      <c r="N151" s="34"/>
      <c r="O151" s="34"/>
      <c r="P151" s="30"/>
    </row>
    <row r="152" s="10" customFormat="1" ht="20.1" customHeight="1" spans="1:16">
      <c r="A152" s="28"/>
      <c r="B152" s="28">
        <v>40</v>
      </c>
      <c r="C152" s="28" t="s">
        <v>163</v>
      </c>
      <c r="D152" s="28" t="s">
        <v>40</v>
      </c>
      <c r="E152" s="34" t="s">
        <v>26</v>
      </c>
      <c r="F152" s="30">
        <v>37.78</v>
      </c>
      <c r="G152" s="30"/>
      <c r="H152" s="30"/>
      <c r="I152" s="30"/>
      <c r="J152" s="30"/>
      <c r="K152" s="43">
        <v>37.78</v>
      </c>
      <c r="L152" s="30"/>
      <c r="M152" s="30">
        <v>37.78</v>
      </c>
      <c r="N152" s="32" t="s">
        <v>164</v>
      </c>
      <c r="O152" s="33">
        <v>13607761659</v>
      </c>
      <c r="P152" s="99"/>
    </row>
    <row r="153" s="10" customFormat="1" ht="20" customHeight="1" spans="1:16">
      <c r="A153" s="28"/>
      <c r="B153" s="28"/>
      <c r="C153" s="28"/>
      <c r="D153" s="28" t="s">
        <v>75</v>
      </c>
      <c r="E153" s="34" t="s">
        <v>26</v>
      </c>
      <c r="F153" s="30">
        <v>21.1</v>
      </c>
      <c r="G153" s="30"/>
      <c r="H153" s="43"/>
      <c r="I153" s="43"/>
      <c r="J153" s="43"/>
      <c r="K153" s="43">
        <v>21.1</v>
      </c>
      <c r="L153" s="43"/>
      <c r="M153" s="30">
        <v>21.1</v>
      </c>
      <c r="N153" s="33"/>
      <c r="O153" s="33"/>
      <c r="P153" s="43"/>
    </row>
    <row r="154" s="10" customFormat="1" ht="20" customHeight="1" spans="1:16">
      <c r="A154" s="28"/>
      <c r="B154" s="28"/>
      <c r="C154" s="28"/>
      <c r="D154" s="28" t="s">
        <v>41</v>
      </c>
      <c r="E154" s="34" t="s">
        <v>26</v>
      </c>
      <c r="F154" s="43">
        <v>211.2</v>
      </c>
      <c r="G154" s="43"/>
      <c r="H154" s="43"/>
      <c r="I154" s="43"/>
      <c r="J154" s="43"/>
      <c r="K154" s="43">
        <v>211.2</v>
      </c>
      <c r="L154" s="43"/>
      <c r="M154" s="43">
        <v>211.2</v>
      </c>
      <c r="N154" s="34"/>
      <c r="O154" s="34"/>
      <c r="P154" s="99"/>
    </row>
    <row r="155" s="10" customFormat="1" ht="20.1" customHeight="1" spans="1:16">
      <c r="A155" s="28"/>
      <c r="B155" s="28">
        <v>41</v>
      </c>
      <c r="C155" s="30" t="s">
        <v>165</v>
      </c>
      <c r="D155" s="30" t="s">
        <v>166</v>
      </c>
      <c r="E155" s="34" t="s">
        <v>26</v>
      </c>
      <c r="F155" s="43">
        <v>3.5</v>
      </c>
      <c r="G155" s="43">
        <v>3.5</v>
      </c>
      <c r="H155" s="43"/>
      <c r="I155" s="43"/>
      <c r="J155" s="43">
        <v>3.5</v>
      </c>
      <c r="K155" s="43"/>
      <c r="L155" s="43"/>
      <c r="M155" s="43"/>
      <c r="N155" s="43" t="s">
        <v>167</v>
      </c>
      <c r="O155" s="43">
        <v>15878660115</v>
      </c>
      <c r="P155" s="30"/>
    </row>
    <row r="156" s="10" customFormat="1" ht="26" customHeight="1" spans="1:16">
      <c r="A156" s="28"/>
      <c r="B156" s="28">
        <v>42</v>
      </c>
      <c r="C156" s="30" t="s">
        <v>168</v>
      </c>
      <c r="D156" s="28" t="s">
        <v>40</v>
      </c>
      <c r="E156" s="34" t="s">
        <v>26</v>
      </c>
      <c r="F156" s="30"/>
      <c r="G156" s="30"/>
      <c r="H156" s="30"/>
      <c r="I156" s="30"/>
      <c r="J156" s="30"/>
      <c r="K156" s="30"/>
      <c r="L156" s="103"/>
      <c r="M156" s="30"/>
      <c r="N156" s="30" t="s">
        <v>169</v>
      </c>
      <c r="O156" s="54" t="s">
        <v>170</v>
      </c>
      <c r="P156" s="30"/>
    </row>
    <row r="157" s="10" customFormat="1" ht="26" customHeight="1" spans="1:16">
      <c r="A157" s="28"/>
      <c r="B157" s="28"/>
      <c r="C157" s="30" t="s">
        <v>171</v>
      </c>
      <c r="D157" s="28" t="s">
        <v>40</v>
      </c>
      <c r="E157" s="34"/>
      <c r="F157" s="30">
        <v>3</v>
      </c>
      <c r="G157" s="30">
        <v>3</v>
      </c>
      <c r="H157" s="30">
        <v>3</v>
      </c>
      <c r="I157" s="30"/>
      <c r="J157" s="30"/>
      <c r="K157" s="30"/>
      <c r="L157" s="103"/>
      <c r="M157" s="30"/>
      <c r="N157" s="30" t="s">
        <v>172</v>
      </c>
      <c r="O157" s="54" t="s">
        <v>173</v>
      </c>
      <c r="P157" s="30"/>
    </row>
    <row r="158" s="10" customFormat="1" ht="20" customHeight="1" spans="1:16">
      <c r="A158" s="28"/>
      <c r="B158" s="28">
        <v>44</v>
      </c>
      <c r="C158" s="30" t="s">
        <v>174</v>
      </c>
      <c r="D158" s="30" t="s">
        <v>40</v>
      </c>
      <c r="E158" s="34" t="s">
        <v>26</v>
      </c>
      <c r="F158" s="28">
        <v>60</v>
      </c>
      <c r="G158" s="43"/>
      <c r="H158" s="43"/>
      <c r="I158" s="43"/>
      <c r="J158" s="43"/>
      <c r="K158" s="43">
        <v>60</v>
      </c>
      <c r="L158" s="43">
        <v>60</v>
      </c>
      <c r="M158" s="28"/>
      <c r="N158" s="43" t="s">
        <v>175</v>
      </c>
      <c r="O158" s="43">
        <v>15077614188</v>
      </c>
      <c r="P158" s="99"/>
    </row>
    <row r="159" s="10" customFormat="1" ht="20" customHeight="1" spans="1:16">
      <c r="A159" s="28"/>
      <c r="B159" s="28"/>
      <c r="C159" s="30"/>
      <c r="D159" s="30" t="s">
        <v>41</v>
      </c>
      <c r="E159" s="34" t="s">
        <v>26</v>
      </c>
      <c r="F159" s="28">
        <v>20</v>
      </c>
      <c r="G159" s="43"/>
      <c r="H159" s="44"/>
      <c r="I159" s="44"/>
      <c r="J159" s="44"/>
      <c r="K159" s="43">
        <v>20</v>
      </c>
      <c r="L159" s="44">
        <v>20</v>
      </c>
      <c r="M159" s="28"/>
      <c r="N159" s="43"/>
      <c r="O159" s="43"/>
      <c r="P159" s="99"/>
    </row>
    <row r="160" s="10" customFormat="1" ht="20" customHeight="1" spans="1:16">
      <c r="A160" s="28"/>
      <c r="B160" s="28">
        <v>45</v>
      </c>
      <c r="C160" s="30" t="s">
        <v>176</v>
      </c>
      <c r="D160" s="30" t="s">
        <v>59</v>
      </c>
      <c r="E160" s="34" t="s">
        <v>26</v>
      </c>
      <c r="F160" s="28">
        <v>81</v>
      </c>
      <c r="G160" s="43"/>
      <c r="H160" s="44"/>
      <c r="I160" s="44"/>
      <c r="J160" s="44"/>
      <c r="K160" s="43">
        <v>81</v>
      </c>
      <c r="L160" s="44">
        <v>81</v>
      </c>
      <c r="M160" s="28"/>
      <c r="N160" s="43" t="s">
        <v>177</v>
      </c>
      <c r="O160" s="43">
        <v>15078963133</v>
      </c>
      <c r="P160" s="30" t="s">
        <v>45</v>
      </c>
    </row>
    <row r="161" s="10" customFormat="1" ht="20" customHeight="1" spans="1:16">
      <c r="A161" s="28"/>
      <c r="B161" s="28"/>
      <c r="C161" s="30"/>
      <c r="D161" s="30" t="s">
        <v>40</v>
      </c>
      <c r="E161" s="34" t="s">
        <v>26</v>
      </c>
      <c r="F161" s="28">
        <v>90</v>
      </c>
      <c r="G161" s="43"/>
      <c r="H161" s="44"/>
      <c r="I161" s="44"/>
      <c r="J161" s="44"/>
      <c r="K161" s="43">
        <v>90</v>
      </c>
      <c r="L161" s="44">
        <v>90</v>
      </c>
      <c r="M161" s="28"/>
      <c r="N161" s="43"/>
      <c r="O161" s="43"/>
      <c r="P161" s="30"/>
    </row>
    <row r="162" s="10" customFormat="1" ht="20" customHeight="1" spans="1:16">
      <c r="A162" s="28"/>
      <c r="B162" s="28"/>
      <c r="C162" s="30"/>
      <c r="D162" s="30" t="s">
        <v>41</v>
      </c>
      <c r="E162" s="34" t="s">
        <v>26</v>
      </c>
      <c r="F162" s="28">
        <v>18</v>
      </c>
      <c r="G162" s="43"/>
      <c r="H162" s="44"/>
      <c r="I162" s="44"/>
      <c r="J162" s="44"/>
      <c r="K162" s="43">
        <v>18</v>
      </c>
      <c r="L162" s="44">
        <v>18</v>
      </c>
      <c r="M162" s="28"/>
      <c r="N162" s="43"/>
      <c r="O162" s="43"/>
      <c r="P162" s="30"/>
    </row>
    <row r="163" s="4" customFormat="1" ht="20.1" customHeight="1" spans="1:16">
      <c r="A163" s="30" t="s">
        <v>178</v>
      </c>
      <c r="B163" s="30"/>
      <c r="C163" s="29" t="s">
        <v>178</v>
      </c>
      <c r="D163" s="31" t="s">
        <v>11</v>
      </c>
      <c r="E163" s="31"/>
      <c r="F163" s="40">
        <f>SUM(G163+K163)</f>
        <v>63.3</v>
      </c>
      <c r="G163" s="40">
        <f>SUM(H163:J163)</f>
        <v>0</v>
      </c>
      <c r="H163" s="40">
        <f t="shared" ref="H163:M163" si="10">SUM(H164:H172)</f>
        <v>0</v>
      </c>
      <c r="I163" s="52"/>
      <c r="J163" s="40">
        <f t="shared" si="10"/>
        <v>0</v>
      </c>
      <c r="K163" s="40">
        <f>SUM(L163:M163)</f>
        <v>63.3</v>
      </c>
      <c r="L163" s="40">
        <f t="shared" si="10"/>
        <v>63.3</v>
      </c>
      <c r="M163" s="40">
        <f t="shared" si="10"/>
        <v>0</v>
      </c>
      <c r="N163" s="29"/>
      <c r="O163" s="29"/>
      <c r="P163" s="29"/>
    </row>
    <row r="164" s="7" customFormat="1" ht="20.1" customHeight="1" spans="1:16">
      <c r="A164" s="30"/>
      <c r="B164" s="30">
        <v>51</v>
      </c>
      <c r="C164" s="30" t="s">
        <v>179</v>
      </c>
      <c r="D164" s="67" t="s">
        <v>75</v>
      </c>
      <c r="E164" s="63" t="s">
        <v>26</v>
      </c>
      <c r="F164" s="67">
        <v>4.2</v>
      </c>
      <c r="G164" s="41"/>
      <c r="H164" s="67"/>
      <c r="I164" s="67"/>
      <c r="J164" s="67"/>
      <c r="K164" s="41">
        <v>4.2</v>
      </c>
      <c r="L164" s="67">
        <v>4.2</v>
      </c>
      <c r="M164" s="67"/>
      <c r="N164" s="30" t="s">
        <v>180</v>
      </c>
      <c r="O164" s="54" t="s">
        <v>181</v>
      </c>
      <c r="P164" s="30" t="s">
        <v>45</v>
      </c>
    </row>
    <row r="165" s="7" customFormat="1" ht="20.1" customHeight="1" spans="1:16">
      <c r="A165" s="30"/>
      <c r="B165" s="30"/>
      <c r="C165" s="30"/>
      <c r="D165" s="63" t="s">
        <v>40</v>
      </c>
      <c r="E165" s="63" t="s">
        <v>26</v>
      </c>
      <c r="F165" s="67">
        <v>10.8</v>
      </c>
      <c r="G165" s="41"/>
      <c r="H165" s="67"/>
      <c r="I165" s="67"/>
      <c r="J165" s="67"/>
      <c r="K165" s="41">
        <v>10.8</v>
      </c>
      <c r="L165" s="67">
        <v>10.8</v>
      </c>
      <c r="M165" s="67"/>
      <c r="N165" s="30"/>
      <c r="O165" s="54"/>
      <c r="P165" s="30"/>
    </row>
    <row r="166" s="7" customFormat="1" ht="20" customHeight="1" spans="1:16">
      <c r="A166" s="30"/>
      <c r="B166" s="30">
        <v>53</v>
      </c>
      <c r="C166" s="30" t="s">
        <v>182</v>
      </c>
      <c r="D166" s="94" t="s">
        <v>75</v>
      </c>
      <c r="E166" s="63" t="s">
        <v>26</v>
      </c>
      <c r="F166" s="67">
        <v>7</v>
      </c>
      <c r="G166" s="41"/>
      <c r="H166" s="67"/>
      <c r="I166" s="67"/>
      <c r="J166" s="67"/>
      <c r="K166" s="41">
        <v>7</v>
      </c>
      <c r="L166" s="67">
        <v>7</v>
      </c>
      <c r="M166" s="67"/>
      <c r="N166" s="30" t="s">
        <v>183</v>
      </c>
      <c r="O166" s="30">
        <v>13469010633</v>
      </c>
      <c r="P166" s="30"/>
    </row>
    <row r="167" s="7" customFormat="1" ht="20" customHeight="1" spans="1:16">
      <c r="A167" s="30"/>
      <c r="B167" s="30"/>
      <c r="C167" s="30"/>
      <c r="D167" s="94" t="s">
        <v>40</v>
      </c>
      <c r="E167" s="63" t="s">
        <v>26</v>
      </c>
      <c r="F167" s="67">
        <v>15.8</v>
      </c>
      <c r="G167" s="41"/>
      <c r="H167" s="67"/>
      <c r="I167" s="67"/>
      <c r="J167" s="67"/>
      <c r="K167" s="41">
        <v>15.8</v>
      </c>
      <c r="L167" s="67">
        <v>15.8</v>
      </c>
      <c r="M167" s="67"/>
      <c r="N167" s="30"/>
      <c r="O167" s="30"/>
      <c r="P167" s="30"/>
    </row>
    <row r="168" s="7" customFormat="1" ht="20" customHeight="1" spans="1:16">
      <c r="A168" s="30"/>
      <c r="B168" s="30"/>
      <c r="C168" s="30"/>
      <c r="D168" s="94" t="s">
        <v>184</v>
      </c>
      <c r="E168" s="63" t="s">
        <v>26</v>
      </c>
      <c r="F168" s="67">
        <v>4.5</v>
      </c>
      <c r="G168" s="41"/>
      <c r="H168" s="67"/>
      <c r="I168" s="67"/>
      <c r="J168" s="67"/>
      <c r="K168" s="41">
        <v>4.5</v>
      </c>
      <c r="L168" s="67">
        <v>4.5</v>
      </c>
      <c r="M168" s="67"/>
      <c r="N168" s="30"/>
      <c r="O168" s="30"/>
      <c r="P168" s="30"/>
    </row>
    <row r="169" s="7" customFormat="1" ht="20" customHeight="1" spans="1:16">
      <c r="A169" s="30"/>
      <c r="B169" s="30"/>
      <c r="C169" s="30"/>
      <c r="D169" s="94" t="s">
        <v>185</v>
      </c>
      <c r="E169" s="63" t="s">
        <v>26</v>
      </c>
      <c r="F169" s="67">
        <v>5</v>
      </c>
      <c r="G169" s="41"/>
      <c r="H169" s="67"/>
      <c r="I169" s="67"/>
      <c r="J169" s="67"/>
      <c r="K169" s="41">
        <v>5</v>
      </c>
      <c r="L169" s="67">
        <v>5</v>
      </c>
      <c r="M169" s="67"/>
      <c r="N169" s="30"/>
      <c r="O169" s="30"/>
      <c r="P169" s="30"/>
    </row>
    <row r="170" s="7" customFormat="1" ht="20" customHeight="1" spans="1:16">
      <c r="A170" s="30"/>
      <c r="B170" s="30"/>
      <c r="C170" s="30"/>
      <c r="D170" s="94" t="s">
        <v>186</v>
      </c>
      <c r="E170" s="63" t="s">
        <v>26</v>
      </c>
      <c r="F170" s="67">
        <v>5</v>
      </c>
      <c r="G170" s="41"/>
      <c r="H170" s="41"/>
      <c r="I170" s="41"/>
      <c r="J170" s="41"/>
      <c r="K170" s="41">
        <v>5</v>
      </c>
      <c r="L170" s="41">
        <v>5</v>
      </c>
      <c r="M170" s="41"/>
      <c r="N170" s="30"/>
      <c r="O170" s="30"/>
      <c r="P170" s="30"/>
    </row>
    <row r="171" s="7" customFormat="1" ht="20" customHeight="1" spans="1:16">
      <c r="A171" s="30"/>
      <c r="B171" s="30"/>
      <c r="C171" s="30"/>
      <c r="D171" s="94" t="s">
        <v>187</v>
      </c>
      <c r="E171" s="63" t="s">
        <v>26</v>
      </c>
      <c r="F171" s="67">
        <v>5</v>
      </c>
      <c r="G171" s="41"/>
      <c r="H171" s="42"/>
      <c r="I171" s="42"/>
      <c r="J171" s="42"/>
      <c r="K171" s="41">
        <v>5</v>
      </c>
      <c r="L171" s="42">
        <v>5</v>
      </c>
      <c r="M171" s="42"/>
      <c r="N171" s="30"/>
      <c r="O171" s="30"/>
      <c r="P171" s="30"/>
    </row>
    <row r="172" s="7" customFormat="1" ht="20" customHeight="1" spans="1:16">
      <c r="A172" s="30"/>
      <c r="B172" s="30"/>
      <c r="C172" s="30"/>
      <c r="D172" s="67" t="s">
        <v>188</v>
      </c>
      <c r="E172" s="63" t="s">
        <v>26</v>
      </c>
      <c r="F172" s="67">
        <v>6</v>
      </c>
      <c r="G172" s="41"/>
      <c r="H172" s="42"/>
      <c r="I172" s="42"/>
      <c r="J172" s="42"/>
      <c r="K172" s="41">
        <v>6</v>
      </c>
      <c r="L172" s="42">
        <v>6</v>
      </c>
      <c r="M172" s="42"/>
      <c r="N172" s="30"/>
      <c r="O172" s="30"/>
      <c r="P172" s="30"/>
    </row>
    <row r="173" s="12" customFormat="1" ht="20.1" customHeight="1" spans="1:16">
      <c r="A173" s="30" t="s">
        <v>189</v>
      </c>
      <c r="B173" s="30"/>
      <c r="C173" s="31" t="s">
        <v>189</v>
      </c>
      <c r="D173" s="31" t="s">
        <v>11</v>
      </c>
      <c r="E173" s="31"/>
      <c r="F173" s="40">
        <f>SUM(G173+K173)</f>
        <v>678.726</v>
      </c>
      <c r="G173" s="40">
        <f>SUM(H173:J173)</f>
        <v>207.676</v>
      </c>
      <c r="H173" s="40">
        <f>SUM(H174:H218)</f>
        <v>207.676</v>
      </c>
      <c r="I173" s="52">
        <f>SUM(I174:I218)</f>
        <v>0</v>
      </c>
      <c r="J173" s="40">
        <f>SUM(J174:J218)</f>
        <v>0</v>
      </c>
      <c r="K173" s="40">
        <f>SUM(L173:M173)</f>
        <v>471.05</v>
      </c>
      <c r="L173" s="40">
        <f>SUM(L174:L218)</f>
        <v>326.05</v>
      </c>
      <c r="M173" s="40">
        <f>SUM(M174:M218)</f>
        <v>145</v>
      </c>
      <c r="N173" s="29"/>
      <c r="O173" s="29"/>
      <c r="P173" s="29"/>
    </row>
    <row r="174" s="10" customFormat="1" ht="27.75" customHeight="1" spans="1:16">
      <c r="A174" s="30"/>
      <c r="B174" s="30">
        <v>56</v>
      </c>
      <c r="C174" s="30" t="s">
        <v>190</v>
      </c>
      <c r="D174" s="95" t="s">
        <v>40</v>
      </c>
      <c r="E174" s="30" t="s">
        <v>26</v>
      </c>
      <c r="F174" s="46">
        <f>G174+K174</f>
        <v>10</v>
      </c>
      <c r="G174" s="43">
        <v>10</v>
      </c>
      <c r="H174" s="99">
        <v>10</v>
      </c>
      <c r="I174" s="30"/>
      <c r="J174" s="30"/>
      <c r="K174" s="43">
        <v>0</v>
      </c>
      <c r="L174" s="101"/>
      <c r="M174" s="95"/>
      <c r="N174" s="45" t="s">
        <v>191</v>
      </c>
      <c r="O174" s="45">
        <v>15867772718</v>
      </c>
      <c r="P174" s="45"/>
    </row>
    <row r="175" s="10" customFormat="1" ht="20.1" customHeight="1" spans="1:16">
      <c r="A175" s="30"/>
      <c r="B175" s="30"/>
      <c r="C175" s="30"/>
      <c r="D175" s="95" t="s">
        <v>75</v>
      </c>
      <c r="E175" s="30" t="s">
        <v>26</v>
      </c>
      <c r="F175" s="46">
        <f>G175+K175</f>
        <v>3</v>
      </c>
      <c r="G175" s="43">
        <v>3</v>
      </c>
      <c r="H175" s="30">
        <v>3</v>
      </c>
      <c r="I175" s="30"/>
      <c r="J175" s="30"/>
      <c r="K175" s="43">
        <v>0</v>
      </c>
      <c r="L175" s="101"/>
      <c r="M175" s="101"/>
      <c r="N175" s="45"/>
      <c r="O175" s="45"/>
      <c r="P175" s="45"/>
    </row>
    <row r="176" s="10" customFormat="1" ht="20.1" customHeight="1" spans="1:16">
      <c r="A176" s="30"/>
      <c r="B176" s="30">
        <v>57</v>
      </c>
      <c r="C176" s="30" t="s">
        <v>192</v>
      </c>
      <c r="D176" s="95" t="s">
        <v>40</v>
      </c>
      <c r="E176" s="30" t="s">
        <v>26</v>
      </c>
      <c r="F176" s="46">
        <f>G176+K176</f>
        <v>12</v>
      </c>
      <c r="G176" s="43">
        <v>12</v>
      </c>
      <c r="H176" s="30">
        <v>12</v>
      </c>
      <c r="I176" s="30"/>
      <c r="J176" s="30"/>
      <c r="K176" s="43">
        <v>0</v>
      </c>
      <c r="L176" s="104"/>
      <c r="M176" s="95"/>
      <c r="N176" s="45" t="s">
        <v>193</v>
      </c>
      <c r="O176" s="45">
        <v>13387781718</v>
      </c>
      <c r="P176" s="45"/>
    </row>
    <row r="177" s="10" customFormat="1" ht="20" customHeight="1" spans="1:16">
      <c r="A177" s="30"/>
      <c r="B177" s="30">
        <v>62</v>
      </c>
      <c r="C177" s="96" t="s">
        <v>194</v>
      </c>
      <c r="D177" s="97" t="s">
        <v>40</v>
      </c>
      <c r="E177" s="97" t="s">
        <v>26</v>
      </c>
      <c r="F177" s="46">
        <f t="shared" ref="F177:F190" si="11">G177+K177</f>
        <v>18</v>
      </c>
      <c r="G177" s="95">
        <v>0</v>
      </c>
      <c r="H177" s="97"/>
      <c r="I177" s="97"/>
      <c r="J177" s="97"/>
      <c r="K177" s="95">
        <v>18</v>
      </c>
      <c r="L177" s="96">
        <v>18</v>
      </c>
      <c r="M177" s="96"/>
      <c r="N177" s="45" t="s">
        <v>195</v>
      </c>
      <c r="O177" s="45">
        <v>18278820868</v>
      </c>
      <c r="P177" s="45" t="s">
        <v>45</v>
      </c>
    </row>
    <row r="178" s="10" customFormat="1" ht="20" customHeight="1" spans="1:16">
      <c r="A178" s="30"/>
      <c r="B178" s="30"/>
      <c r="C178" s="96"/>
      <c r="D178" s="97" t="s">
        <v>75</v>
      </c>
      <c r="E178" s="97" t="s">
        <v>26</v>
      </c>
      <c r="F178" s="46">
        <f t="shared" si="11"/>
        <v>0</v>
      </c>
      <c r="G178" s="95">
        <v>0</v>
      </c>
      <c r="H178" s="97"/>
      <c r="I178" s="97"/>
      <c r="J178" s="97"/>
      <c r="K178" s="95">
        <v>0</v>
      </c>
      <c r="L178" s="96"/>
      <c r="M178" s="96"/>
      <c r="N178" s="45"/>
      <c r="O178" s="45"/>
      <c r="P178" s="45"/>
    </row>
    <row r="179" s="10" customFormat="1" ht="20.1" customHeight="1" spans="1:16">
      <c r="A179" s="30"/>
      <c r="B179" s="30"/>
      <c r="C179" s="96"/>
      <c r="D179" s="97" t="s">
        <v>41</v>
      </c>
      <c r="E179" s="97" t="s">
        <v>26</v>
      </c>
      <c r="F179" s="46">
        <f t="shared" si="11"/>
        <v>22</v>
      </c>
      <c r="G179" s="95">
        <v>0</v>
      </c>
      <c r="H179" s="97"/>
      <c r="I179" s="97"/>
      <c r="J179" s="97"/>
      <c r="K179" s="95">
        <v>22</v>
      </c>
      <c r="L179" s="96">
        <v>22</v>
      </c>
      <c r="M179" s="96"/>
      <c r="N179" s="45"/>
      <c r="O179" s="45"/>
      <c r="P179" s="45"/>
    </row>
    <row r="180" s="10" customFormat="1" ht="20.1" customHeight="1" spans="1:16">
      <c r="A180" s="30"/>
      <c r="B180" s="30"/>
      <c r="C180" s="96"/>
      <c r="D180" s="97" t="s">
        <v>30</v>
      </c>
      <c r="E180" s="97" t="s">
        <v>26</v>
      </c>
      <c r="F180" s="46">
        <f t="shared" si="11"/>
        <v>7</v>
      </c>
      <c r="G180" s="95">
        <v>0</v>
      </c>
      <c r="H180" s="97"/>
      <c r="I180" s="97"/>
      <c r="J180" s="97"/>
      <c r="K180" s="95">
        <v>7</v>
      </c>
      <c r="L180" s="96">
        <v>7</v>
      </c>
      <c r="M180" s="96"/>
      <c r="N180" s="45"/>
      <c r="O180" s="45"/>
      <c r="P180" s="45"/>
    </row>
    <row r="181" s="10" customFormat="1" ht="20.1" customHeight="1" spans="1:16">
      <c r="A181" s="30"/>
      <c r="B181" s="30"/>
      <c r="C181" s="96"/>
      <c r="D181" s="97" t="s">
        <v>25</v>
      </c>
      <c r="E181" s="97" t="s">
        <v>26</v>
      </c>
      <c r="F181" s="46">
        <f t="shared" si="11"/>
        <v>5</v>
      </c>
      <c r="G181" s="95">
        <v>0</v>
      </c>
      <c r="H181" s="97"/>
      <c r="I181" s="97"/>
      <c r="J181" s="97"/>
      <c r="K181" s="95">
        <v>5</v>
      </c>
      <c r="L181" s="96">
        <v>5</v>
      </c>
      <c r="M181" s="96"/>
      <c r="N181" s="45"/>
      <c r="O181" s="45"/>
      <c r="P181" s="45"/>
    </row>
    <row r="182" s="10" customFormat="1" ht="20.1" customHeight="1" spans="1:16">
      <c r="A182" s="30"/>
      <c r="B182" s="30"/>
      <c r="C182" s="96"/>
      <c r="D182" s="97" t="s">
        <v>31</v>
      </c>
      <c r="E182" s="97" t="s">
        <v>26</v>
      </c>
      <c r="F182" s="46">
        <f t="shared" si="11"/>
        <v>8</v>
      </c>
      <c r="G182" s="95">
        <v>0</v>
      </c>
      <c r="H182" s="97"/>
      <c r="I182" s="97"/>
      <c r="J182" s="97"/>
      <c r="K182" s="95">
        <v>8</v>
      </c>
      <c r="L182" s="96">
        <v>8</v>
      </c>
      <c r="M182" s="96"/>
      <c r="N182" s="45"/>
      <c r="O182" s="45"/>
      <c r="P182" s="45"/>
    </row>
    <row r="183" s="10" customFormat="1" ht="20.1" customHeight="1" spans="1:16">
      <c r="A183" s="30"/>
      <c r="B183" s="30"/>
      <c r="C183" s="96"/>
      <c r="D183" s="97" t="s">
        <v>50</v>
      </c>
      <c r="E183" s="97" t="s">
        <v>26</v>
      </c>
      <c r="F183" s="46">
        <f t="shared" si="11"/>
        <v>4</v>
      </c>
      <c r="G183" s="95">
        <v>0</v>
      </c>
      <c r="H183" s="97"/>
      <c r="I183" s="97"/>
      <c r="J183" s="97"/>
      <c r="K183" s="95">
        <v>4</v>
      </c>
      <c r="L183" s="96">
        <v>4</v>
      </c>
      <c r="M183" s="96"/>
      <c r="N183" s="45"/>
      <c r="O183" s="45"/>
      <c r="P183" s="45"/>
    </row>
    <row r="184" s="10" customFormat="1" ht="29" customHeight="1" spans="1:16">
      <c r="A184" s="30"/>
      <c r="B184" s="30"/>
      <c r="C184" s="96"/>
      <c r="D184" s="97" t="s">
        <v>35</v>
      </c>
      <c r="E184" s="97" t="s">
        <v>26</v>
      </c>
      <c r="F184" s="46">
        <f t="shared" si="11"/>
        <v>10</v>
      </c>
      <c r="G184" s="95">
        <v>0</v>
      </c>
      <c r="H184" s="97"/>
      <c r="I184" s="97"/>
      <c r="J184" s="97"/>
      <c r="K184" s="95">
        <v>10</v>
      </c>
      <c r="L184" s="96">
        <v>10</v>
      </c>
      <c r="M184" s="96"/>
      <c r="N184" s="45"/>
      <c r="O184" s="45"/>
      <c r="P184" s="45"/>
    </row>
    <row r="185" s="10" customFormat="1" ht="24" customHeight="1" spans="1:16">
      <c r="A185" s="30"/>
      <c r="B185" s="30"/>
      <c r="C185" s="96"/>
      <c r="D185" s="97" t="s">
        <v>29</v>
      </c>
      <c r="E185" s="97" t="s">
        <v>26</v>
      </c>
      <c r="F185" s="46">
        <f t="shared" si="11"/>
        <v>6</v>
      </c>
      <c r="G185" s="95">
        <v>0</v>
      </c>
      <c r="H185" s="97"/>
      <c r="I185" s="97"/>
      <c r="J185" s="97"/>
      <c r="K185" s="95">
        <v>6</v>
      </c>
      <c r="L185" s="96">
        <v>6</v>
      </c>
      <c r="M185" s="96"/>
      <c r="N185" s="45"/>
      <c r="O185" s="45"/>
      <c r="P185" s="45"/>
    </row>
    <row r="186" s="10" customFormat="1" ht="20.1" customHeight="1" spans="1:16">
      <c r="A186" s="30"/>
      <c r="B186" s="30">
        <v>63</v>
      </c>
      <c r="C186" s="96" t="s">
        <v>196</v>
      </c>
      <c r="D186" s="97" t="s">
        <v>40</v>
      </c>
      <c r="E186" s="97" t="s">
        <v>26</v>
      </c>
      <c r="F186" s="46">
        <f t="shared" si="11"/>
        <v>0.5</v>
      </c>
      <c r="G186" s="95">
        <v>0</v>
      </c>
      <c r="H186" s="97"/>
      <c r="I186" s="97"/>
      <c r="J186" s="97"/>
      <c r="K186" s="43">
        <v>0.5</v>
      </c>
      <c r="L186" s="96"/>
      <c r="M186" s="96">
        <v>0.5</v>
      </c>
      <c r="N186" s="45" t="s">
        <v>193</v>
      </c>
      <c r="O186" s="45">
        <v>15867772718</v>
      </c>
      <c r="P186" s="45"/>
    </row>
    <row r="187" s="10" customFormat="1" ht="20.1" customHeight="1" spans="1:16">
      <c r="A187" s="30"/>
      <c r="B187" s="30"/>
      <c r="C187" s="96"/>
      <c r="D187" s="97" t="s">
        <v>75</v>
      </c>
      <c r="E187" s="97" t="s">
        <v>26</v>
      </c>
      <c r="F187" s="46">
        <f t="shared" si="11"/>
        <v>0.3</v>
      </c>
      <c r="G187" s="95">
        <v>0</v>
      </c>
      <c r="H187" s="100"/>
      <c r="I187" s="100"/>
      <c r="J187" s="100"/>
      <c r="K187" s="43">
        <v>0.3</v>
      </c>
      <c r="L187" s="105"/>
      <c r="M187" s="105">
        <v>0.3</v>
      </c>
      <c r="N187" s="45"/>
      <c r="O187" s="45"/>
      <c r="P187" s="45"/>
    </row>
    <row r="188" s="10" customFormat="1" ht="20.1" customHeight="1" spans="1:16">
      <c r="A188" s="30"/>
      <c r="B188" s="30"/>
      <c r="C188" s="96"/>
      <c r="D188" s="97" t="s">
        <v>70</v>
      </c>
      <c r="E188" s="97" t="s">
        <v>26</v>
      </c>
      <c r="F188" s="46">
        <f t="shared" si="11"/>
        <v>6</v>
      </c>
      <c r="G188" s="95">
        <v>0</v>
      </c>
      <c r="H188" s="100"/>
      <c r="I188" s="100"/>
      <c r="J188" s="100"/>
      <c r="K188" s="43">
        <v>6</v>
      </c>
      <c r="L188" s="105"/>
      <c r="M188" s="96">
        <v>6</v>
      </c>
      <c r="N188" s="45"/>
      <c r="O188" s="45"/>
      <c r="P188" s="45"/>
    </row>
    <row r="189" s="10" customFormat="1" ht="20.1" customHeight="1" spans="1:16">
      <c r="A189" s="30"/>
      <c r="B189" s="30"/>
      <c r="C189" s="96"/>
      <c r="D189" s="97" t="s">
        <v>197</v>
      </c>
      <c r="E189" s="97" t="s">
        <v>26</v>
      </c>
      <c r="F189" s="46">
        <f t="shared" si="11"/>
        <v>2</v>
      </c>
      <c r="G189" s="95">
        <v>0</v>
      </c>
      <c r="H189" s="100"/>
      <c r="I189" s="100"/>
      <c r="J189" s="100"/>
      <c r="K189" s="43">
        <v>2</v>
      </c>
      <c r="L189" s="105"/>
      <c r="M189" s="96">
        <v>2</v>
      </c>
      <c r="N189" s="45"/>
      <c r="O189" s="45"/>
      <c r="P189" s="45"/>
    </row>
    <row r="190" s="10" customFormat="1" ht="20.1" customHeight="1" spans="1:16">
      <c r="A190" s="30"/>
      <c r="B190" s="30">
        <v>64</v>
      </c>
      <c r="C190" s="30" t="s">
        <v>198</v>
      </c>
      <c r="D190" s="95" t="s">
        <v>75</v>
      </c>
      <c r="E190" s="101" t="s">
        <v>26</v>
      </c>
      <c r="F190" s="46">
        <v>17.45</v>
      </c>
      <c r="G190" s="95">
        <v>10</v>
      </c>
      <c r="H190" s="101">
        <v>10</v>
      </c>
      <c r="I190" s="106"/>
      <c r="J190" s="101"/>
      <c r="K190" s="95">
        <v>7.45</v>
      </c>
      <c r="L190" s="30">
        <v>7.45</v>
      </c>
      <c r="M190" s="30"/>
      <c r="N190" s="45" t="s">
        <v>199</v>
      </c>
      <c r="O190" s="45">
        <v>13977812836</v>
      </c>
      <c r="P190" s="45" t="s">
        <v>45</v>
      </c>
    </row>
    <row r="191" s="10" customFormat="1" ht="20.1" customHeight="1" spans="1:16">
      <c r="A191" s="30"/>
      <c r="B191" s="30"/>
      <c r="C191" s="30"/>
      <c r="D191" s="95" t="s">
        <v>188</v>
      </c>
      <c r="E191" s="101" t="s">
        <v>26</v>
      </c>
      <c r="F191" s="46">
        <v>33.94</v>
      </c>
      <c r="G191" s="95">
        <v>19.76</v>
      </c>
      <c r="H191" s="101">
        <v>19.76</v>
      </c>
      <c r="I191" s="106"/>
      <c r="J191" s="101"/>
      <c r="K191" s="95">
        <v>14.18</v>
      </c>
      <c r="L191" s="30">
        <v>14.18</v>
      </c>
      <c r="M191" s="30"/>
      <c r="N191" s="45"/>
      <c r="O191" s="45"/>
      <c r="P191" s="45"/>
    </row>
    <row r="192" s="10" customFormat="1" ht="20.1" customHeight="1" spans="1:16">
      <c r="A192" s="30"/>
      <c r="B192" s="30"/>
      <c r="C192" s="30"/>
      <c r="D192" s="95" t="s">
        <v>40</v>
      </c>
      <c r="E192" s="101" t="s">
        <v>26</v>
      </c>
      <c r="F192" s="46">
        <v>1</v>
      </c>
      <c r="G192" s="95">
        <v>0</v>
      </c>
      <c r="H192" s="95"/>
      <c r="I192" s="107"/>
      <c r="J192" s="95"/>
      <c r="K192" s="95">
        <v>1</v>
      </c>
      <c r="L192" s="43">
        <v>1</v>
      </c>
      <c r="M192" s="43"/>
      <c r="N192" s="45"/>
      <c r="O192" s="45"/>
      <c r="P192" s="45"/>
    </row>
    <row r="193" s="10" customFormat="1" ht="20.1" customHeight="1" spans="1:16">
      <c r="A193" s="30"/>
      <c r="B193" s="30"/>
      <c r="C193" s="30"/>
      <c r="D193" s="95" t="s">
        <v>41</v>
      </c>
      <c r="E193" s="101" t="s">
        <v>26</v>
      </c>
      <c r="F193" s="46">
        <v>32.916</v>
      </c>
      <c r="G193" s="95">
        <v>32.916</v>
      </c>
      <c r="H193" s="118">
        <v>32.916</v>
      </c>
      <c r="I193" s="106"/>
      <c r="J193" s="101"/>
      <c r="K193" s="95">
        <v>0</v>
      </c>
      <c r="L193" s="99">
        <v>25.12</v>
      </c>
      <c r="M193" s="30"/>
      <c r="N193" s="45"/>
      <c r="O193" s="45"/>
      <c r="P193" s="45"/>
    </row>
    <row r="194" s="10" customFormat="1" ht="20.1" customHeight="1" spans="1:16">
      <c r="A194" s="30"/>
      <c r="B194" s="30">
        <v>65</v>
      </c>
      <c r="C194" s="30" t="s">
        <v>200</v>
      </c>
      <c r="D194" s="101" t="s">
        <v>75</v>
      </c>
      <c r="E194" s="101" t="s">
        <v>26</v>
      </c>
      <c r="F194" s="46">
        <f t="shared" ref="F194:F196" si="12">G194+K194</f>
        <v>0.5</v>
      </c>
      <c r="G194" s="95">
        <v>0</v>
      </c>
      <c r="H194" s="118"/>
      <c r="I194" s="106"/>
      <c r="J194" s="101"/>
      <c r="K194" s="95">
        <v>0.5</v>
      </c>
      <c r="L194" s="126">
        <v>0.5</v>
      </c>
      <c r="M194" s="30"/>
      <c r="N194" s="45" t="s">
        <v>201</v>
      </c>
      <c r="O194" s="45">
        <v>15078629141</v>
      </c>
      <c r="P194" s="45" t="s">
        <v>45</v>
      </c>
    </row>
    <row r="195" s="10" customFormat="1" ht="20.1" customHeight="1" spans="1:16">
      <c r="A195" s="30"/>
      <c r="B195" s="30"/>
      <c r="C195" s="30"/>
      <c r="D195" s="101" t="s">
        <v>40</v>
      </c>
      <c r="E195" s="101" t="s">
        <v>26</v>
      </c>
      <c r="F195" s="46">
        <f t="shared" si="12"/>
        <v>12</v>
      </c>
      <c r="G195" s="95">
        <v>10</v>
      </c>
      <c r="H195" s="118">
        <v>10</v>
      </c>
      <c r="I195" s="106"/>
      <c r="J195" s="101"/>
      <c r="K195" s="95">
        <v>2</v>
      </c>
      <c r="L195" s="126"/>
      <c r="M195" s="30">
        <v>2</v>
      </c>
      <c r="N195" s="45"/>
      <c r="O195" s="45"/>
      <c r="P195" s="45"/>
    </row>
    <row r="196" s="10" customFormat="1" ht="20.1" customHeight="1" spans="1:16">
      <c r="A196" s="30"/>
      <c r="B196" s="30"/>
      <c r="C196" s="30"/>
      <c r="D196" s="101" t="s">
        <v>41</v>
      </c>
      <c r="E196" s="101" t="s">
        <v>26</v>
      </c>
      <c r="F196" s="46">
        <f t="shared" si="12"/>
        <v>60</v>
      </c>
      <c r="G196" s="95">
        <v>60</v>
      </c>
      <c r="H196" s="118">
        <v>60</v>
      </c>
      <c r="I196" s="106"/>
      <c r="J196" s="101"/>
      <c r="K196" s="95">
        <v>0</v>
      </c>
      <c r="L196" s="126"/>
      <c r="M196" s="30"/>
      <c r="N196" s="45"/>
      <c r="O196" s="45"/>
      <c r="P196" s="45"/>
    </row>
    <row r="197" s="10" customFormat="1" ht="20.1" customHeight="1" spans="1:16">
      <c r="A197" s="30"/>
      <c r="B197" s="43"/>
      <c r="C197" s="30"/>
      <c r="D197" s="101" t="s">
        <v>40</v>
      </c>
      <c r="E197" s="101" t="s">
        <v>26</v>
      </c>
      <c r="F197" s="46">
        <v>5</v>
      </c>
      <c r="G197" s="95">
        <v>0</v>
      </c>
      <c r="H197" s="101"/>
      <c r="I197" s="101"/>
      <c r="J197" s="101"/>
      <c r="K197" s="95">
        <v>5</v>
      </c>
      <c r="L197" s="101">
        <v>5</v>
      </c>
      <c r="M197" s="101"/>
      <c r="N197" s="45"/>
      <c r="O197" s="45"/>
      <c r="P197" s="45"/>
    </row>
    <row r="198" s="10" customFormat="1" ht="20.1" customHeight="1" spans="1:16">
      <c r="A198" s="30"/>
      <c r="B198" s="43"/>
      <c r="C198" s="30"/>
      <c r="D198" s="101" t="s">
        <v>149</v>
      </c>
      <c r="E198" s="101" t="s">
        <v>26</v>
      </c>
      <c r="F198" s="46">
        <v>3</v>
      </c>
      <c r="G198" s="95">
        <v>0</v>
      </c>
      <c r="H198" s="101"/>
      <c r="I198" s="101"/>
      <c r="J198" s="101"/>
      <c r="K198" s="95">
        <v>3</v>
      </c>
      <c r="L198" s="101">
        <v>3</v>
      </c>
      <c r="M198" s="101"/>
      <c r="N198" s="45"/>
      <c r="O198" s="45"/>
      <c r="P198" s="45"/>
    </row>
    <row r="199" s="10" customFormat="1" ht="20.1" customHeight="1" spans="1:16">
      <c r="A199" s="30"/>
      <c r="B199" s="43"/>
      <c r="C199" s="30"/>
      <c r="D199" s="101" t="s">
        <v>41</v>
      </c>
      <c r="E199" s="101" t="s">
        <v>26</v>
      </c>
      <c r="F199" s="46">
        <v>120</v>
      </c>
      <c r="G199" s="95">
        <v>50</v>
      </c>
      <c r="H199" s="101">
        <v>50</v>
      </c>
      <c r="I199" s="101"/>
      <c r="J199" s="101"/>
      <c r="K199" s="95">
        <v>70</v>
      </c>
      <c r="L199" s="101">
        <v>70</v>
      </c>
      <c r="M199" s="101"/>
      <c r="N199" s="45"/>
      <c r="O199" s="45"/>
      <c r="P199" s="45"/>
    </row>
    <row r="200" s="10" customFormat="1" ht="20.1" customHeight="1" spans="1:16">
      <c r="A200" s="30"/>
      <c r="B200" s="43"/>
      <c r="C200" s="30"/>
      <c r="D200" s="101" t="s">
        <v>73</v>
      </c>
      <c r="E200" s="101" t="s">
        <v>26</v>
      </c>
      <c r="F200" s="46">
        <v>2</v>
      </c>
      <c r="G200" s="95">
        <v>0</v>
      </c>
      <c r="H200" s="101"/>
      <c r="I200" s="101"/>
      <c r="J200" s="101"/>
      <c r="K200" s="95">
        <v>2</v>
      </c>
      <c r="L200" s="101"/>
      <c r="M200" s="101">
        <v>2</v>
      </c>
      <c r="N200" s="45"/>
      <c r="O200" s="45"/>
      <c r="P200" s="45"/>
    </row>
    <row r="201" s="10" customFormat="1" ht="20.1" customHeight="1" spans="1:16">
      <c r="A201" s="30"/>
      <c r="B201" s="43"/>
      <c r="C201" s="30"/>
      <c r="D201" s="101" t="s">
        <v>62</v>
      </c>
      <c r="E201" s="101" t="s">
        <v>26</v>
      </c>
      <c r="F201" s="46">
        <v>2</v>
      </c>
      <c r="G201" s="95">
        <v>0</v>
      </c>
      <c r="H201" s="101"/>
      <c r="I201" s="101"/>
      <c r="J201" s="101"/>
      <c r="K201" s="95">
        <v>2</v>
      </c>
      <c r="L201" s="101"/>
      <c r="M201" s="101">
        <v>2</v>
      </c>
      <c r="N201" s="45"/>
      <c r="O201" s="45"/>
      <c r="P201" s="45"/>
    </row>
    <row r="202" s="10" customFormat="1" ht="20.1" customHeight="1" spans="1:16">
      <c r="A202" s="30"/>
      <c r="B202" s="43"/>
      <c r="C202" s="30"/>
      <c r="D202" s="101" t="s">
        <v>59</v>
      </c>
      <c r="E202" s="101" t="s">
        <v>26</v>
      </c>
      <c r="F202" s="46">
        <v>3</v>
      </c>
      <c r="G202" s="95">
        <v>0</v>
      </c>
      <c r="H202" s="101"/>
      <c r="I202" s="101"/>
      <c r="J202" s="101"/>
      <c r="K202" s="95">
        <v>3</v>
      </c>
      <c r="L202" s="101">
        <v>3</v>
      </c>
      <c r="M202" s="101"/>
      <c r="N202" s="45"/>
      <c r="O202" s="45"/>
      <c r="P202" s="45"/>
    </row>
    <row r="203" s="10" customFormat="1" ht="20" customHeight="1" spans="1:16">
      <c r="A203" s="30"/>
      <c r="B203" s="30">
        <v>68</v>
      </c>
      <c r="C203" s="30" t="s">
        <v>202</v>
      </c>
      <c r="D203" s="101" t="s">
        <v>75</v>
      </c>
      <c r="E203" s="101" t="s">
        <v>26</v>
      </c>
      <c r="F203" s="46">
        <f t="shared" ref="F203:F218" si="13">G203+K203</f>
        <v>5</v>
      </c>
      <c r="G203" s="95">
        <v>0</v>
      </c>
      <c r="H203" s="101"/>
      <c r="I203" s="101"/>
      <c r="J203" s="101"/>
      <c r="K203" s="95">
        <v>5</v>
      </c>
      <c r="L203" s="101">
        <v>5</v>
      </c>
      <c r="M203" s="101"/>
      <c r="N203" s="45" t="s">
        <v>203</v>
      </c>
      <c r="O203" s="45">
        <v>13877831523</v>
      </c>
      <c r="P203" s="45" t="s">
        <v>45</v>
      </c>
    </row>
    <row r="204" s="10" customFormat="1" ht="20" customHeight="1" spans="1:16">
      <c r="A204" s="30"/>
      <c r="B204" s="30"/>
      <c r="C204" s="30"/>
      <c r="D204" s="101" t="s">
        <v>40</v>
      </c>
      <c r="E204" s="101" t="s">
        <v>26</v>
      </c>
      <c r="F204" s="46">
        <f t="shared" si="13"/>
        <v>5</v>
      </c>
      <c r="G204" s="95">
        <v>0</v>
      </c>
      <c r="H204" s="95"/>
      <c r="I204" s="95"/>
      <c r="J204" s="95"/>
      <c r="K204" s="95">
        <v>5</v>
      </c>
      <c r="L204" s="95">
        <v>5</v>
      </c>
      <c r="M204" s="95"/>
      <c r="N204" s="45"/>
      <c r="O204" s="45"/>
      <c r="P204" s="45"/>
    </row>
    <row r="205" s="10" customFormat="1" ht="20" customHeight="1" spans="1:16">
      <c r="A205" s="30"/>
      <c r="B205" s="30"/>
      <c r="C205" s="30"/>
      <c r="D205" s="101" t="s">
        <v>59</v>
      </c>
      <c r="E205" s="101" t="s">
        <v>26</v>
      </c>
      <c r="F205" s="46">
        <f t="shared" si="13"/>
        <v>10</v>
      </c>
      <c r="G205" s="95">
        <v>0</v>
      </c>
      <c r="H205" s="95"/>
      <c r="I205" s="95"/>
      <c r="J205" s="95"/>
      <c r="K205" s="95">
        <v>10</v>
      </c>
      <c r="L205" s="95">
        <v>10</v>
      </c>
      <c r="M205" s="95"/>
      <c r="N205" s="45"/>
      <c r="O205" s="45"/>
      <c r="P205" s="45"/>
    </row>
    <row r="206" s="10" customFormat="1" ht="20" customHeight="1" spans="1:16">
      <c r="A206" s="30"/>
      <c r="B206" s="30">
        <v>69</v>
      </c>
      <c r="C206" s="30" t="s">
        <v>204</v>
      </c>
      <c r="D206" s="101" t="s">
        <v>205</v>
      </c>
      <c r="E206" s="101" t="s">
        <v>26</v>
      </c>
      <c r="F206" s="46">
        <f t="shared" si="13"/>
        <v>0</v>
      </c>
      <c r="G206" s="95">
        <v>0</v>
      </c>
      <c r="H206" s="95"/>
      <c r="I206" s="95"/>
      <c r="J206" s="95"/>
      <c r="K206" s="95">
        <v>0</v>
      </c>
      <c r="L206" s="95"/>
      <c r="M206" s="95"/>
      <c r="N206" s="45" t="s">
        <v>164</v>
      </c>
      <c r="O206" s="45">
        <v>13737600538</v>
      </c>
      <c r="P206" s="45"/>
    </row>
    <row r="207" s="10" customFormat="1" ht="20.1" customHeight="1" spans="1:16">
      <c r="A207" s="30"/>
      <c r="B207" s="30"/>
      <c r="C207" s="30"/>
      <c r="D207" s="101" t="s">
        <v>41</v>
      </c>
      <c r="E207" s="101" t="s">
        <v>26</v>
      </c>
      <c r="F207" s="46">
        <f t="shared" si="13"/>
        <v>20</v>
      </c>
      <c r="G207" s="95">
        <v>0</v>
      </c>
      <c r="H207" s="95"/>
      <c r="I207" s="95"/>
      <c r="J207" s="95"/>
      <c r="K207" s="95">
        <v>20</v>
      </c>
      <c r="L207" s="43">
        <v>20</v>
      </c>
      <c r="M207" s="95"/>
      <c r="N207" s="45"/>
      <c r="O207" s="45"/>
      <c r="P207" s="45"/>
    </row>
    <row r="208" s="10" customFormat="1" ht="20" customHeight="1" spans="1:16">
      <c r="A208" s="30"/>
      <c r="B208" s="30">
        <v>70</v>
      </c>
      <c r="C208" s="30" t="s">
        <v>206</v>
      </c>
      <c r="D208" s="101" t="s">
        <v>75</v>
      </c>
      <c r="E208" s="101" t="s">
        <v>26</v>
      </c>
      <c r="F208" s="46">
        <f t="shared" si="13"/>
        <v>0</v>
      </c>
      <c r="G208" s="95">
        <v>0</v>
      </c>
      <c r="H208" s="95"/>
      <c r="I208" s="101"/>
      <c r="J208" s="95"/>
      <c r="K208" s="95">
        <v>0</v>
      </c>
      <c r="L208" s="95"/>
      <c r="M208" s="95"/>
      <c r="N208" s="30" t="s">
        <v>207</v>
      </c>
      <c r="O208" s="30" t="s">
        <v>208</v>
      </c>
      <c r="P208" s="45"/>
    </row>
    <row r="209" s="10" customFormat="1" ht="20" customHeight="1" spans="1:16">
      <c r="A209" s="30"/>
      <c r="B209" s="30"/>
      <c r="C209" s="30"/>
      <c r="D209" s="101" t="s">
        <v>40</v>
      </c>
      <c r="E209" s="101" t="s">
        <v>26</v>
      </c>
      <c r="F209" s="46">
        <f t="shared" si="13"/>
        <v>7.5</v>
      </c>
      <c r="G209" s="95">
        <v>0</v>
      </c>
      <c r="H209" s="95"/>
      <c r="I209" s="101"/>
      <c r="J209" s="95"/>
      <c r="K209" s="95">
        <v>7.5</v>
      </c>
      <c r="L209" s="95">
        <v>7</v>
      </c>
      <c r="M209" s="95">
        <v>0.5</v>
      </c>
      <c r="N209" s="30"/>
      <c r="O209" s="30"/>
      <c r="P209" s="45"/>
    </row>
    <row r="210" s="10" customFormat="1" ht="20" customHeight="1" spans="1:16">
      <c r="A210" s="30"/>
      <c r="B210" s="30"/>
      <c r="C210" s="32" t="s">
        <v>209</v>
      </c>
      <c r="D210" s="101" t="s">
        <v>40</v>
      </c>
      <c r="E210" s="101" t="s">
        <v>26</v>
      </c>
      <c r="F210" s="46">
        <f t="shared" si="13"/>
        <v>5.8</v>
      </c>
      <c r="G210" s="95">
        <v>0</v>
      </c>
      <c r="H210" s="95"/>
      <c r="I210" s="101"/>
      <c r="J210" s="95"/>
      <c r="K210" s="95">
        <v>5.8</v>
      </c>
      <c r="L210" s="95">
        <v>5.8</v>
      </c>
      <c r="M210" s="95"/>
      <c r="N210" s="128" t="s">
        <v>210</v>
      </c>
      <c r="O210" s="128">
        <v>18977817388</v>
      </c>
      <c r="P210" s="45"/>
    </row>
    <row r="211" s="10" customFormat="1" ht="20" customHeight="1" spans="1:16">
      <c r="A211" s="30"/>
      <c r="B211" s="30"/>
      <c r="C211" s="33"/>
      <c r="D211" s="101" t="s">
        <v>41</v>
      </c>
      <c r="E211" s="101" t="s">
        <v>26</v>
      </c>
      <c r="F211" s="46">
        <f t="shared" si="13"/>
        <v>24</v>
      </c>
      <c r="G211" s="95">
        <v>0</v>
      </c>
      <c r="H211" s="95"/>
      <c r="I211" s="101"/>
      <c r="J211" s="95"/>
      <c r="K211" s="95">
        <v>24</v>
      </c>
      <c r="L211" s="95">
        <v>24</v>
      </c>
      <c r="M211" s="95"/>
      <c r="N211" s="129"/>
      <c r="O211" s="129"/>
      <c r="P211" s="45"/>
    </row>
    <row r="212" s="10" customFormat="1" ht="20" customHeight="1" spans="1:16">
      <c r="A212" s="30"/>
      <c r="B212" s="30"/>
      <c r="C212" s="34"/>
      <c r="D212" s="101" t="s">
        <v>149</v>
      </c>
      <c r="E212" s="101" t="s">
        <v>26</v>
      </c>
      <c r="F212" s="46">
        <f t="shared" si="13"/>
        <v>10</v>
      </c>
      <c r="G212" s="95">
        <v>0</v>
      </c>
      <c r="H212" s="95"/>
      <c r="I212" s="101"/>
      <c r="J212" s="95"/>
      <c r="K212" s="95">
        <v>10</v>
      </c>
      <c r="L212" s="95">
        <v>10</v>
      </c>
      <c r="M212" s="95"/>
      <c r="N212" s="130"/>
      <c r="O212" s="130"/>
      <c r="P212" s="45"/>
    </row>
    <row r="213" s="10" customFormat="1" ht="20" customHeight="1" spans="1:16">
      <c r="A213" s="30"/>
      <c r="B213" s="30">
        <v>74</v>
      </c>
      <c r="C213" s="30" t="s">
        <v>211</v>
      </c>
      <c r="D213" s="101" t="s">
        <v>75</v>
      </c>
      <c r="E213" s="101" t="s">
        <v>26</v>
      </c>
      <c r="F213" s="46">
        <f t="shared" si="13"/>
        <v>10</v>
      </c>
      <c r="G213" s="95">
        <v>0</v>
      </c>
      <c r="H213" s="95"/>
      <c r="I213" s="101"/>
      <c r="J213" s="95"/>
      <c r="K213" s="95">
        <v>10</v>
      </c>
      <c r="L213" s="95"/>
      <c r="M213" s="95">
        <v>10</v>
      </c>
      <c r="N213" s="45" t="s">
        <v>212</v>
      </c>
      <c r="O213" s="45">
        <v>17758593301</v>
      </c>
      <c r="P213" s="45"/>
    </row>
    <row r="214" s="10" customFormat="1" ht="20" customHeight="1" spans="1:16">
      <c r="A214" s="30"/>
      <c r="B214" s="30"/>
      <c r="C214" s="30"/>
      <c r="D214" s="101" t="s">
        <v>40</v>
      </c>
      <c r="E214" s="101" t="s">
        <v>26</v>
      </c>
      <c r="F214" s="46">
        <f t="shared" si="13"/>
        <v>30</v>
      </c>
      <c r="G214" s="95">
        <v>0</v>
      </c>
      <c r="H214" s="95"/>
      <c r="I214" s="101"/>
      <c r="J214" s="95"/>
      <c r="K214" s="95">
        <v>30</v>
      </c>
      <c r="L214" s="95"/>
      <c r="M214" s="95">
        <v>30</v>
      </c>
      <c r="N214" s="45"/>
      <c r="O214" s="45"/>
      <c r="P214" s="45"/>
    </row>
    <row r="215" s="10" customFormat="1" ht="30" customHeight="1" spans="1:16">
      <c r="A215" s="30"/>
      <c r="B215" s="30">
        <v>75</v>
      </c>
      <c r="C215" s="30" t="s">
        <v>213</v>
      </c>
      <c r="D215" s="101" t="s">
        <v>40</v>
      </c>
      <c r="E215" s="101" t="s">
        <v>26</v>
      </c>
      <c r="F215" s="46">
        <f t="shared" si="13"/>
        <v>60</v>
      </c>
      <c r="G215" s="95">
        <v>0</v>
      </c>
      <c r="H215" s="101"/>
      <c r="I215" s="101"/>
      <c r="J215" s="101"/>
      <c r="K215" s="95">
        <v>60</v>
      </c>
      <c r="L215" s="101"/>
      <c r="M215" s="95">
        <v>60</v>
      </c>
      <c r="N215" s="45" t="s">
        <v>214</v>
      </c>
      <c r="O215" s="45">
        <v>13768486641</v>
      </c>
      <c r="P215" s="45"/>
    </row>
    <row r="216" s="10" customFormat="1" ht="20" customHeight="1" spans="1:16">
      <c r="A216" s="30"/>
      <c r="B216" s="30">
        <v>76</v>
      </c>
      <c r="C216" s="30" t="s">
        <v>215</v>
      </c>
      <c r="D216" s="101" t="s">
        <v>216</v>
      </c>
      <c r="E216" s="101" t="s">
        <v>26</v>
      </c>
      <c r="F216" s="46">
        <f t="shared" si="13"/>
        <v>16.7</v>
      </c>
      <c r="G216" s="95">
        <v>0</v>
      </c>
      <c r="H216" s="101"/>
      <c r="I216" s="101"/>
      <c r="J216" s="101"/>
      <c r="K216" s="95">
        <v>16.7</v>
      </c>
      <c r="L216" s="101"/>
      <c r="M216" s="101">
        <v>16.7</v>
      </c>
      <c r="N216" s="131" t="s">
        <v>217</v>
      </c>
      <c r="O216" s="131">
        <v>13806609227</v>
      </c>
      <c r="P216" s="45"/>
    </row>
    <row r="217" s="10" customFormat="1" ht="20" customHeight="1" spans="1:16">
      <c r="A217" s="30"/>
      <c r="B217" s="30">
        <v>77</v>
      </c>
      <c r="C217" s="30" t="s">
        <v>218</v>
      </c>
      <c r="D217" s="101" t="s">
        <v>41</v>
      </c>
      <c r="E217" s="101" t="s">
        <v>26</v>
      </c>
      <c r="F217" s="46">
        <f t="shared" si="13"/>
        <v>30</v>
      </c>
      <c r="G217" s="95">
        <v>0</v>
      </c>
      <c r="H217" s="101"/>
      <c r="I217" s="101"/>
      <c r="J217" s="101"/>
      <c r="K217" s="95">
        <v>30</v>
      </c>
      <c r="L217" s="101">
        <v>30</v>
      </c>
      <c r="M217" s="101"/>
      <c r="N217" s="131"/>
      <c r="O217" s="131"/>
      <c r="P217" s="45"/>
    </row>
    <row r="218" s="10" customFormat="1" ht="20" customHeight="1" spans="1:16">
      <c r="A218" s="30"/>
      <c r="B218" s="30"/>
      <c r="C218" s="115" t="s">
        <v>219</v>
      </c>
      <c r="D218" s="101" t="s">
        <v>220</v>
      </c>
      <c r="E218" s="101" t="s">
        <v>26</v>
      </c>
      <c r="F218" s="46">
        <f t="shared" si="13"/>
        <v>13</v>
      </c>
      <c r="G218" s="95">
        <v>0</v>
      </c>
      <c r="H218" s="95"/>
      <c r="I218" s="95"/>
      <c r="J218" s="95"/>
      <c r="K218" s="95">
        <v>13</v>
      </c>
      <c r="L218" s="95"/>
      <c r="M218" s="95">
        <v>13</v>
      </c>
      <c r="N218" s="132" t="s">
        <v>193</v>
      </c>
      <c r="O218" s="132">
        <v>13877876767</v>
      </c>
      <c r="P218" s="45"/>
    </row>
    <row r="219" s="4" customFormat="1" ht="20" customHeight="1" spans="1:16">
      <c r="A219" s="30" t="s">
        <v>221</v>
      </c>
      <c r="B219" s="30"/>
      <c r="C219" s="31" t="s">
        <v>221</v>
      </c>
      <c r="D219" s="31" t="s">
        <v>11</v>
      </c>
      <c r="E219" s="31"/>
      <c r="F219" s="40">
        <f>SUM(G219+K219)</f>
        <v>307.2</v>
      </c>
      <c r="G219" s="40">
        <f>SUM(H219:J219)</f>
        <v>70</v>
      </c>
      <c r="H219" s="40">
        <f>SUM(H220:H224)</f>
        <v>40</v>
      </c>
      <c r="I219" s="52">
        <f>SUM(I220:I224)</f>
        <v>30</v>
      </c>
      <c r="J219" s="40">
        <f>SUM(J220:J224)</f>
        <v>0</v>
      </c>
      <c r="K219" s="40">
        <f>SUM(L219:M219)</f>
        <v>237.2</v>
      </c>
      <c r="L219" s="40">
        <f>SUM(L220:L224)</f>
        <v>232.2</v>
      </c>
      <c r="M219" s="40">
        <f>SUM(M220:M224)</f>
        <v>5</v>
      </c>
      <c r="N219" s="29"/>
      <c r="O219" s="29"/>
      <c r="P219" s="29"/>
    </row>
    <row r="220" s="7" customFormat="1" ht="40" customHeight="1" spans="1:16">
      <c r="A220" s="30"/>
      <c r="B220" s="30">
        <v>81</v>
      </c>
      <c r="C220" s="30" t="s">
        <v>222</v>
      </c>
      <c r="D220" s="34" t="s">
        <v>59</v>
      </c>
      <c r="E220" s="30" t="s">
        <v>26</v>
      </c>
      <c r="F220" s="30">
        <v>271</v>
      </c>
      <c r="G220" s="30">
        <v>70</v>
      </c>
      <c r="H220" s="30">
        <v>40</v>
      </c>
      <c r="I220" s="30">
        <v>30</v>
      </c>
      <c r="J220" s="30">
        <v>0</v>
      </c>
      <c r="K220" s="30">
        <v>201</v>
      </c>
      <c r="L220" s="30">
        <v>200</v>
      </c>
      <c r="M220" s="30">
        <v>1</v>
      </c>
      <c r="N220" s="43" t="s">
        <v>223</v>
      </c>
      <c r="O220" s="43">
        <v>13788762207</v>
      </c>
      <c r="P220" s="30" t="s">
        <v>45</v>
      </c>
    </row>
    <row r="221" s="7" customFormat="1" ht="20" customHeight="1" spans="1:16">
      <c r="A221" s="30"/>
      <c r="B221" s="30">
        <v>82</v>
      </c>
      <c r="C221" s="30" t="s">
        <v>224</v>
      </c>
      <c r="D221" s="30" t="s">
        <v>94</v>
      </c>
      <c r="E221" s="30" t="s">
        <v>225</v>
      </c>
      <c r="F221" s="43">
        <v>4</v>
      </c>
      <c r="G221" s="43"/>
      <c r="H221" s="30"/>
      <c r="I221" s="30"/>
      <c r="J221" s="30"/>
      <c r="K221" s="43">
        <v>4</v>
      </c>
      <c r="L221" s="30">
        <v>0</v>
      </c>
      <c r="M221" s="30">
        <v>4</v>
      </c>
      <c r="N221" s="43" t="s">
        <v>226</v>
      </c>
      <c r="O221" s="43">
        <v>15978220111</v>
      </c>
      <c r="P221" s="30" t="s">
        <v>45</v>
      </c>
    </row>
    <row r="222" s="7" customFormat="1" ht="20" customHeight="1" spans="1:16">
      <c r="A222" s="30"/>
      <c r="B222" s="30"/>
      <c r="C222" s="30"/>
      <c r="D222" s="34" t="s">
        <v>59</v>
      </c>
      <c r="E222" s="30" t="s">
        <v>26</v>
      </c>
      <c r="F222" s="43">
        <v>32</v>
      </c>
      <c r="G222" s="43"/>
      <c r="H222" s="30"/>
      <c r="I222" s="30"/>
      <c r="J222" s="30"/>
      <c r="K222" s="43">
        <v>32</v>
      </c>
      <c r="L222" s="30">
        <v>32</v>
      </c>
      <c r="M222" s="30"/>
      <c r="N222" s="43"/>
      <c r="O222" s="43"/>
      <c r="P222" s="30"/>
    </row>
    <row r="223" s="7" customFormat="1" ht="20" customHeight="1" spans="1:16">
      <c r="A223" s="30"/>
      <c r="B223" s="30"/>
      <c r="C223" s="32" t="s">
        <v>227</v>
      </c>
      <c r="D223" s="35" t="s">
        <v>59</v>
      </c>
      <c r="E223" s="30"/>
      <c r="F223" s="43">
        <v>0.2</v>
      </c>
      <c r="G223" s="43"/>
      <c r="H223" s="44"/>
      <c r="I223" s="44"/>
      <c r="J223" s="44"/>
      <c r="K223" s="43">
        <v>0.2</v>
      </c>
      <c r="L223" s="44">
        <v>0.2</v>
      </c>
      <c r="M223" s="44"/>
      <c r="N223" s="55" t="s">
        <v>228</v>
      </c>
      <c r="O223" s="55">
        <v>18078270858</v>
      </c>
      <c r="P223" s="30"/>
    </row>
    <row r="224" s="7" customFormat="1" ht="20" customHeight="1" spans="1:16">
      <c r="A224" s="30"/>
      <c r="B224" s="30"/>
      <c r="C224" s="34"/>
      <c r="D224" s="34" t="s">
        <v>229</v>
      </c>
      <c r="E224" s="30" t="s">
        <v>26</v>
      </c>
      <c r="F224" s="43"/>
      <c r="G224" s="43"/>
      <c r="H224" s="30"/>
      <c r="I224" s="30"/>
      <c r="J224" s="30"/>
      <c r="K224" s="43"/>
      <c r="L224" s="30"/>
      <c r="M224" s="43"/>
      <c r="N224" s="44"/>
      <c r="O224" s="44"/>
      <c r="P224" s="30"/>
    </row>
    <row r="225" s="7" customFormat="1" ht="20.1" customHeight="1" spans="1:16">
      <c r="A225" s="30" t="s">
        <v>230</v>
      </c>
      <c r="B225" s="30"/>
      <c r="C225" s="29" t="s">
        <v>230</v>
      </c>
      <c r="D225" s="31" t="s">
        <v>11</v>
      </c>
      <c r="E225" s="31"/>
      <c r="F225" s="40">
        <f>SUM(G225+K225)</f>
        <v>176.8972</v>
      </c>
      <c r="G225" s="40">
        <f>SUM(H225:J225)</f>
        <v>0.92</v>
      </c>
      <c r="H225" s="40">
        <f>SUM(H226+H230+H232+H234++H236+H238++H240++H242+H253+H264)</f>
        <v>0.92</v>
      </c>
      <c r="I225" s="40">
        <f>SUM(I226+I230+I232+I234++I236+I238++I240++I242+I253+I264)</f>
        <v>0</v>
      </c>
      <c r="J225" s="40">
        <f>SUM(J226+J230+J232+J234++J236+J238++J240++J242+J253+J264)</f>
        <v>0</v>
      </c>
      <c r="K225" s="40">
        <f>SUM(L225:M225)</f>
        <v>175.9772</v>
      </c>
      <c r="L225" s="40">
        <f>SUM(L226+L230+L232+L234+L236+L238+L240+L242+L253+L264)</f>
        <v>133.4672</v>
      </c>
      <c r="M225" s="40">
        <f>SUM(M226+M230+M232+M234+M236+M238+M240+M242+M253+M264)</f>
        <v>42.51</v>
      </c>
      <c r="N225" s="29"/>
      <c r="O225" s="29"/>
      <c r="P225" s="29"/>
    </row>
    <row r="226" s="8" customFormat="1" ht="20.1" customHeight="1" spans="1:16">
      <c r="A226" s="30"/>
      <c r="B226" s="30">
        <v>85</v>
      </c>
      <c r="C226" s="30" t="s">
        <v>231</v>
      </c>
      <c r="D226" s="28" t="s">
        <v>11</v>
      </c>
      <c r="E226" s="28"/>
      <c r="F226" s="92">
        <f>SUM(G226+K226)</f>
        <v>5.1</v>
      </c>
      <c r="G226" s="92">
        <f>SUM(H226:J226)</f>
        <v>0</v>
      </c>
      <c r="H226" s="92">
        <f>SUM(H227:H229)</f>
        <v>0</v>
      </c>
      <c r="I226" s="71">
        <f>SUM(I227:I229)</f>
        <v>0</v>
      </c>
      <c r="J226" s="92">
        <f>SUM(J227:J229)</f>
        <v>0</v>
      </c>
      <c r="K226" s="92">
        <f>SUM(L226:M226)</f>
        <v>5.1</v>
      </c>
      <c r="L226" s="92">
        <f>SUM(L227:L229)</f>
        <v>5.1</v>
      </c>
      <c r="M226" s="92">
        <f>SUM(M227:M229)</f>
        <v>0</v>
      </c>
      <c r="N226" s="133" t="s">
        <v>232</v>
      </c>
      <c r="O226" s="134" t="s">
        <v>233</v>
      </c>
      <c r="P226" s="28"/>
    </row>
    <row r="227" s="7" customFormat="1" ht="20.1" customHeight="1" spans="1:16">
      <c r="A227" s="30"/>
      <c r="B227" s="30"/>
      <c r="C227" s="30"/>
      <c r="D227" s="30" t="s">
        <v>234</v>
      </c>
      <c r="E227" s="34" t="s">
        <v>26</v>
      </c>
      <c r="F227" s="28">
        <v>3</v>
      </c>
      <c r="G227" s="28"/>
      <c r="H227" s="30"/>
      <c r="I227" s="30"/>
      <c r="J227" s="30"/>
      <c r="K227" s="43">
        <v>3</v>
      </c>
      <c r="L227" s="30">
        <v>3</v>
      </c>
      <c r="M227" s="30"/>
      <c r="N227" s="133"/>
      <c r="O227" s="134"/>
      <c r="P227" s="28"/>
    </row>
    <row r="228" s="7" customFormat="1" ht="20.1" customHeight="1" spans="1:16">
      <c r="A228" s="30"/>
      <c r="B228" s="30"/>
      <c r="C228" s="30"/>
      <c r="D228" s="30" t="s">
        <v>235</v>
      </c>
      <c r="E228" s="34" t="s">
        <v>26</v>
      </c>
      <c r="F228" s="28">
        <v>2</v>
      </c>
      <c r="G228" s="28"/>
      <c r="H228" s="30"/>
      <c r="I228" s="30"/>
      <c r="J228" s="30"/>
      <c r="K228" s="43">
        <v>2</v>
      </c>
      <c r="L228" s="30">
        <v>2</v>
      </c>
      <c r="M228" s="30"/>
      <c r="N228" s="133"/>
      <c r="O228" s="134"/>
      <c r="P228" s="28"/>
    </row>
    <row r="229" s="7" customFormat="1" ht="20.1" customHeight="1" spans="1:16">
      <c r="A229" s="30"/>
      <c r="B229" s="30"/>
      <c r="C229" s="30"/>
      <c r="D229" s="30" t="s">
        <v>236</v>
      </c>
      <c r="E229" s="34" t="s">
        <v>26</v>
      </c>
      <c r="F229" s="28">
        <v>0.1</v>
      </c>
      <c r="G229" s="28"/>
      <c r="H229" s="30"/>
      <c r="I229" s="30"/>
      <c r="J229" s="30"/>
      <c r="K229" s="43">
        <v>0.1</v>
      </c>
      <c r="L229" s="44">
        <v>0.1</v>
      </c>
      <c r="M229" s="30"/>
      <c r="N229" s="133"/>
      <c r="O229" s="134"/>
      <c r="P229" s="28"/>
    </row>
    <row r="230" s="7" customFormat="1" ht="20.1" customHeight="1" spans="1:16">
      <c r="A230" s="30"/>
      <c r="B230" s="30">
        <v>86</v>
      </c>
      <c r="C230" s="30" t="s">
        <v>237</v>
      </c>
      <c r="D230" s="28" t="s">
        <v>11</v>
      </c>
      <c r="E230" s="28"/>
      <c r="F230" s="92">
        <f t="shared" ref="F230:F234" si="14">SUM(G230+K230)</f>
        <v>57.5622</v>
      </c>
      <c r="G230" s="92">
        <f t="shared" ref="G230:G234" si="15">SUM(H230:J230)</f>
        <v>0</v>
      </c>
      <c r="H230" s="92">
        <f t="shared" ref="H230:J230" si="16">SUM(H231:H231)</f>
        <v>0</v>
      </c>
      <c r="I230" s="71">
        <f t="shared" si="16"/>
        <v>0</v>
      </c>
      <c r="J230" s="92">
        <f t="shared" si="16"/>
        <v>0</v>
      </c>
      <c r="K230" s="92">
        <f t="shared" ref="K230:K234" si="17">SUM(L230:M230)</f>
        <v>57.5622</v>
      </c>
      <c r="L230" s="92">
        <f>SUM(L231:L231)</f>
        <v>57.5622</v>
      </c>
      <c r="M230" s="92">
        <f>SUM(M231:M231)</f>
        <v>0</v>
      </c>
      <c r="N230" s="133" t="s">
        <v>238</v>
      </c>
      <c r="O230" s="134" t="s">
        <v>239</v>
      </c>
      <c r="P230" s="28"/>
    </row>
    <row r="231" s="7" customFormat="1" ht="20.1" customHeight="1" spans="1:16">
      <c r="A231" s="30"/>
      <c r="B231" s="30"/>
      <c r="C231" s="30"/>
      <c r="D231" s="30" t="s">
        <v>59</v>
      </c>
      <c r="E231" s="34" t="s">
        <v>26</v>
      </c>
      <c r="F231" s="119">
        <v>57.5622</v>
      </c>
      <c r="G231" s="119">
        <v>0</v>
      </c>
      <c r="H231" s="119"/>
      <c r="I231" s="119"/>
      <c r="J231" s="119"/>
      <c r="K231" s="119">
        <v>57.5622</v>
      </c>
      <c r="L231" s="119">
        <v>57.5622</v>
      </c>
      <c r="M231" s="119"/>
      <c r="N231" s="133"/>
      <c r="O231" s="134"/>
      <c r="P231" s="28"/>
    </row>
    <row r="232" s="13" customFormat="1" ht="20.1" customHeight="1" spans="1:16">
      <c r="A232" s="30"/>
      <c r="B232" s="30">
        <v>87</v>
      </c>
      <c r="C232" s="92" t="s">
        <v>240</v>
      </c>
      <c r="D232" s="92" t="s">
        <v>11</v>
      </c>
      <c r="E232" s="92"/>
      <c r="F232" s="92">
        <f t="shared" si="14"/>
        <v>4.02</v>
      </c>
      <c r="G232" s="92">
        <f t="shared" si="15"/>
        <v>0</v>
      </c>
      <c r="H232" s="92">
        <f t="shared" ref="H232:J232" si="18">SUM(H233:H233)</f>
        <v>0</v>
      </c>
      <c r="I232" s="71">
        <f t="shared" si="18"/>
        <v>0</v>
      </c>
      <c r="J232" s="92">
        <f t="shared" si="18"/>
        <v>0</v>
      </c>
      <c r="K232" s="92">
        <f t="shared" si="17"/>
        <v>4.02</v>
      </c>
      <c r="L232" s="92">
        <f>SUM(L233:L233)</f>
        <v>4.02</v>
      </c>
      <c r="M232" s="92">
        <f>SUM(M233:M233)</f>
        <v>0</v>
      </c>
      <c r="N232" s="92" t="s">
        <v>241</v>
      </c>
      <c r="O232" s="92">
        <v>15994477008</v>
      </c>
      <c r="P232" s="92"/>
    </row>
    <row r="233" s="14" customFormat="1" ht="20.1" customHeight="1" spans="1:16">
      <c r="A233" s="30"/>
      <c r="B233" s="30"/>
      <c r="C233" s="92"/>
      <c r="D233" s="30" t="s">
        <v>59</v>
      </c>
      <c r="E233" s="34" t="s">
        <v>26</v>
      </c>
      <c r="F233" s="43">
        <v>4.02</v>
      </c>
      <c r="G233" s="43"/>
      <c r="H233" s="30"/>
      <c r="I233" s="30"/>
      <c r="J233" s="30"/>
      <c r="K233" s="43">
        <v>4.02</v>
      </c>
      <c r="L233" s="51">
        <v>4.02</v>
      </c>
      <c r="M233" s="30"/>
      <c r="N233" s="92"/>
      <c r="O233" s="92"/>
      <c r="P233" s="92"/>
    </row>
    <row r="234" s="14" customFormat="1" ht="20.1" customHeight="1" spans="1:16">
      <c r="A234" s="30"/>
      <c r="B234" s="30">
        <v>88</v>
      </c>
      <c r="C234" s="92" t="s">
        <v>242</v>
      </c>
      <c r="D234" s="45" t="s">
        <v>11</v>
      </c>
      <c r="E234" s="92"/>
      <c r="F234" s="92">
        <f t="shared" si="14"/>
        <v>0.7</v>
      </c>
      <c r="G234" s="92">
        <f t="shared" si="15"/>
        <v>0</v>
      </c>
      <c r="H234" s="92">
        <f t="shared" ref="H234:J234" si="19">SUM(H235:H235)</f>
        <v>0</v>
      </c>
      <c r="I234" s="71">
        <f t="shared" si="19"/>
        <v>0</v>
      </c>
      <c r="J234" s="92">
        <f t="shared" si="19"/>
        <v>0</v>
      </c>
      <c r="K234" s="92">
        <f t="shared" si="17"/>
        <v>0.7</v>
      </c>
      <c r="L234" s="92">
        <f>SUM(L235:L235)</f>
        <v>0</v>
      </c>
      <c r="M234" s="92">
        <f>SUM(M235:M235)</f>
        <v>0.7</v>
      </c>
      <c r="N234" s="92" t="s">
        <v>243</v>
      </c>
      <c r="O234" s="92">
        <v>13597387376</v>
      </c>
      <c r="P234" s="92"/>
    </row>
    <row r="235" s="14" customFormat="1" ht="20.1" customHeight="1" spans="1:16">
      <c r="A235" s="30"/>
      <c r="B235" s="30"/>
      <c r="C235" s="92"/>
      <c r="D235" s="28" t="s">
        <v>41</v>
      </c>
      <c r="E235" s="28" t="s">
        <v>26</v>
      </c>
      <c r="F235" s="28">
        <v>0.7</v>
      </c>
      <c r="G235" s="28">
        <v>0</v>
      </c>
      <c r="H235" s="28">
        <v>0</v>
      </c>
      <c r="I235" s="28">
        <v>0</v>
      </c>
      <c r="J235" s="28">
        <v>0</v>
      </c>
      <c r="K235" s="28">
        <v>0.7</v>
      </c>
      <c r="L235" s="28">
        <v>0</v>
      </c>
      <c r="M235" s="28">
        <v>0.7</v>
      </c>
      <c r="N235" s="92"/>
      <c r="O235" s="92"/>
      <c r="P235" s="92"/>
    </row>
    <row r="236" s="7" customFormat="1" ht="20.1" customHeight="1" spans="1:16">
      <c r="A236" s="30"/>
      <c r="B236" s="30">
        <v>90</v>
      </c>
      <c r="C236" s="30" t="s">
        <v>244</v>
      </c>
      <c r="D236" s="28" t="s">
        <v>11</v>
      </c>
      <c r="E236" s="30" t="s">
        <v>26</v>
      </c>
      <c r="F236" s="92">
        <f>SUM(G236+K236)</f>
        <v>3.295</v>
      </c>
      <c r="G236" s="92">
        <f>SUM(H236:J236)</f>
        <v>0</v>
      </c>
      <c r="H236" s="45">
        <f t="shared" ref="H236:J236" si="20">SUM(H237:H237)</f>
        <v>0</v>
      </c>
      <c r="I236" s="65">
        <f t="shared" si="20"/>
        <v>0</v>
      </c>
      <c r="J236" s="45">
        <f t="shared" si="20"/>
        <v>0</v>
      </c>
      <c r="K236" s="92">
        <f>SUM(L236:M236)</f>
        <v>3.295</v>
      </c>
      <c r="L236" s="45">
        <f>SUM(L237:L237)</f>
        <v>3.295</v>
      </c>
      <c r="M236" s="45">
        <f>SUM(M237:M237)</f>
        <v>0</v>
      </c>
      <c r="N236" s="135" t="s">
        <v>245</v>
      </c>
      <c r="O236" s="135">
        <v>17781099437</v>
      </c>
      <c r="P236" s="30"/>
    </row>
    <row r="237" s="7" customFormat="1" ht="20.1" customHeight="1" spans="1:16">
      <c r="A237" s="30"/>
      <c r="B237" s="30"/>
      <c r="C237" s="30"/>
      <c r="D237" s="30" t="s">
        <v>59</v>
      </c>
      <c r="E237" s="34" t="s">
        <v>26</v>
      </c>
      <c r="F237" s="43">
        <v>3.295</v>
      </c>
      <c r="G237" s="43">
        <v>0</v>
      </c>
      <c r="H237" s="30">
        <v>0</v>
      </c>
      <c r="I237" s="30">
        <v>0</v>
      </c>
      <c r="J237" s="30">
        <v>0</v>
      </c>
      <c r="K237" s="43">
        <v>3.295</v>
      </c>
      <c r="L237" s="30">
        <v>3.295</v>
      </c>
      <c r="M237" s="30">
        <v>0</v>
      </c>
      <c r="N237" s="135"/>
      <c r="O237" s="135"/>
      <c r="P237" s="30"/>
    </row>
    <row r="238" s="15" customFormat="1" ht="20.1" customHeight="1" spans="1:16">
      <c r="A238" s="30"/>
      <c r="B238" s="30">
        <v>91</v>
      </c>
      <c r="C238" s="28" t="s">
        <v>246</v>
      </c>
      <c r="D238" s="92" t="s">
        <v>11</v>
      </c>
      <c r="E238" s="28" t="s">
        <v>26</v>
      </c>
      <c r="F238" s="92">
        <f>SUM(G238+K238)</f>
        <v>0.2</v>
      </c>
      <c r="G238" s="92">
        <f>SUM(H238:J238)</f>
        <v>0</v>
      </c>
      <c r="H238" s="92">
        <f t="shared" ref="H238:J238" si="21">SUM(H239:H239)</f>
        <v>0</v>
      </c>
      <c r="I238" s="71">
        <f t="shared" si="21"/>
        <v>0</v>
      </c>
      <c r="J238" s="92">
        <f t="shared" si="21"/>
        <v>0</v>
      </c>
      <c r="K238" s="92">
        <f>SUM(L238:M238)</f>
        <v>0.2</v>
      </c>
      <c r="L238" s="92">
        <f>SUM(L239:L239)</f>
        <v>0.2</v>
      </c>
      <c r="M238" s="92">
        <f>SUM(M239:M239)</f>
        <v>0</v>
      </c>
      <c r="N238" s="28" t="s">
        <v>247</v>
      </c>
      <c r="O238" s="28">
        <v>18807773786</v>
      </c>
      <c r="P238" s="28"/>
    </row>
    <row r="239" s="15" customFormat="1" ht="20.1" customHeight="1" spans="1:16">
      <c r="A239" s="30"/>
      <c r="B239" s="30"/>
      <c r="C239" s="28"/>
      <c r="D239" s="28" t="s">
        <v>59</v>
      </c>
      <c r="E239" s="28" t="s">
        <v>26</v>
      </c>
      <c r="F239" s="46">
        <v>0.2</v>
      </c>
      <c r="G239" s="46">
        <v>0</v>
      </c>
      <c r="H239" s="49">
        <v>0</v>
      </c>
      <c r="I239" s="49">
        <v>0</v>
      </c>
      <c r="J239" s="49">
        <v>0</v>
      </c>
      <c r="K239" s="46">
        <v>0</v>
      </c>
      <c r="L239" s="49">
        <v>0.2</v>
      </c>
      <c r="M239" s="49">
        <v>0</v>
      </c>
      <c r="N239" s="28"/>
      <c r="O239" s="28"/>
      <c r="P239" s="28"/>
    </row>
    <row r="240" s="15" customFormat="1" ht="20.1" customHeight="1" spans="1:16">
      <c r="A240" s="30"/>
      <c r="B240" s="30">
        <v>93</v>
      </c>
      <c r="C240" s="30" t="s">
        <v>248</v>
      </c>
      <c r="D240" s="28" t="s">
        <v>11</v>
      </c>
      <c r="E240" s="28"/>
      <c r="F240" s="92">
        <f>SUM(G240+K240)</f>
        <v>41.81</v>
      </c>
      <c r="G240" s="92">
        <f>SUM(H240:J240)</f>
        <v>0</v>
      </c>
      <c r="H240" s="92">
        <f t="shared" ref="H240:J240" si="22">SUM(H241:H241)</f>
        <v>0</v>
      </c>
      <c r="I240" s="71">
        <f t="shared" si="22"/>
        <v>0</v>
      </c>
      <c r="J240" s="92">
        <f t="shared" si="22"/>
        <v>0</v>
      </c>
      <c r="K240" s="92">
        <f>SUM(L240:M240)</f>
        <v>41.81</v>
      </c>
      <c r="L240" s="92">
        <f>SUM(L241:L241)</f>
        <v>0</v>
      </c>
      <c r="M240" s="92">
        <f>SUM(M241:M241)</f>
        <v>41.81</v>
      </c>
      <c r="N240" s="28" t="s">
        <v>249</v>
      </c>
      <c r="O240" s="54" t="s">
        <v>250</v>
      </c>
      <c r="P240" s="28" t="s">
        <v>45</v>
      </c>
    </row>
    <row r="241" s="7" customFormat="1" ht="20.1" customHeight="1" spans="1:16">
      <c r="A241" s="30"/>
      <c r="B241" s="30"/>
      <c r="C241" s="30"/>
      <c r="D241" s="30" t="s">
        <v>40</v>
      </c>
      <c r="E241" s="28" t="s">
        <v>26</v>
      </c>
      <c r="F241" s="43">
        <v>41.81</v>
      </c>
      <c r="G241" s="43">
        <v>0</v>
      </c>
      <c r="H241" s="30"/>
      <c r="I241" s="30"/>
      <c r="J241" s="30">
        <v>0</v>
      </c>
      <c r="K241" s="43">
        <v>41.81</v>
      </c>
      <c r="L241" s="30"/>
      <c r="M241" s="30">
        <v>41.81</v>
      </c>
      <c r="N241" s="28"/>
      <c r="O241" s="54"/>
      <c r="P241" s="28"/>
    </row>
    <row r="242" s="15" customFormat="1" ht="20" customHeight="1" spans="1:16">
      <c r="A242" s="30"/>
      <c r="B242" s="30">
        <v>95</v>
      </c>
      <c r="C242" s="28" t="s">
        <v>251</v>
      </c>
      <c r="D242" s="28" t="s">
        <v>11</v>
      </c>
      <c r="E242" s="28"/>
      <c r="F242" s="92">
        <f>SUM(G242+K242)</f>
        <v>39.44</v>
      </c>
      <c r="G242" s="92">
        <f>SUM(H242:J242)</f>
        <v>0</v>
      </c>
      <c r="H242" s="92">
        <f>SUM(H243:H252)</f>
        <v>0</v>
      </c>
      <c r="I242" s="71">
        <f>SUM(I243:I252)</f>
        <v>0</v>
      </c>
      <c r="J242" s="92">
        <f>SUM(J243:J252)</f>
        <v>0</v>
      </c>
      <c r="K242" s="92">
        <f>SUM(L242:M242)</f>
        <v>39.44</v>
      </c>
      <c r="L242" s="92">
        <f>SUM(L243:L252)</f>
        <v>39.44</v>
      </c>
      <c r="M242" s="92">
        <f>SUM(M243:M252)</f>
        <v>0</v>
      </c>
      <c r="N242" s="28" t="s">
        <v>252</v>
      </c>
      <c r="O242" s="28">
        <v>13768680655</v>
      </c>
      <c r="P242" s="28" t="s">
        <v>45</v>
      </c>
    </row>
    <row r="243" s="15" customFormat="1" ht="20" customHeight="1" spans="1:16">
      <c r="A243" s="30"/>
      <c r="B243" s="30"/>
      <c r="C243" s="28"/>
      <c r="D243" s="30" t="s">
        <v>253</v>
      </c>
      <c r="E243" s="34" t="s">
        <v>26</v>
      </c>
      <c r="F243" s="120">
        <v>0.5</v>
      </c>
      <c r="G243" s="120">
        <v>0</v>
      </c>
      <c r="H243" s="121">
        <v>0</v>
      </c>
      <c r="I243" s="121">
        <v>0</v>
      </c>
      <c r="J243" s="121">
        <v>0</v>
      </c>
      <c r="K243" s="120">
        <v>0.5</v>
      </c>
      <c r="L243" s="121">
        <v>0.5</v>
      </c>
      <c r="M243" s="121">
        <v>0</v>
      </c>
      <c r="N243" s="28"/>
      <c r="O243" s="28"/>
      <c r="P243" s="28"/>
    </row>
    <row r="244" s="15" customFormat="1" ht="20" customHeight="1" spans="1:16">
      <c r="A244" s="30"/>
      <c r="B244" s="30"/>
      <c r="C244" s="28"/>
      <c r="D244" s="34" t="s">
        <v>254</v>
      </c>
      <c r="E244" s="34" t="s">
        <v>26</v>
      </c>
      <c r="F244" s="120">
        <v>19.93</v>
      </c>
      <c r="G244" s="120">
        <v>0</v>
      </c>
      <c r="H244" s="121">
        <v>0</v>
      </c>
      <c r="I244" s="121">
        <v>0</v>
      </c>
      <c r="J244" s="121">
        <v>0</v>
      </c>
      <c r="K244" s="120">
        <v>19.93</v>
      </c>
      <c r="L244" s="121">
        <v>19.93</v>
      </c>
      <c r="M244" s="121">
        <v>0</v>
      </c>
      <c r="N244" s="28"/>
      <c r="O244" s="28"/>
      <c r="P244" s="28"/>
    </row>
    <row r="245" s="15" customFormat="1" ht="20" customHeight="1" spans="1:16">
      <c r="A245" s="30"/>
      <c r="B245" s="30"/>
      <c r="C245" s="28"/>
      <c r="D245" s="34" t="s">
        <v>255</v>
      </c>
      <c r="E245" s="34" t="s">
        <v>26</v>
      </c>
      <c r="F245" s="120">
        <v>2.31</v>
      </c>
      <c r="G245" s="120">
        <v>0</v>
      </c>
      <c r="H245" s="121">
        <v>0</v>
      </c>
      <c r="I245" s="121">
        <v>0</v>
      </c>
      <c r="J245" s="121">
        <v>0</v>
      </c>
      <c r="K245" s="120">
        <v>2.31</v>
      </c>
      <c r="L245" s="121">
        <v>2.31</v>
      </c>
      <c r="M245" s="121">
        <v>0</v>
      </c>
      <c r="N245" s="28"/>
      <c r="O245" s="28"/>
      <c r="P245" s="28"/>
    </row>
    <row r="246" s="15" customFormat="1" ht="20" customHeight="1" spans="1:16">
      <c r="A246" s="30"/>
      <c r="B246" s="30"/>
      <c r="C246" s="28"/>
      <c r="D246" s="34" t="s">
        <v>256</v>
      </c>
      <c r="E246" s="34" t="s">
        <v>26</v>
      </c>
      <c r="F246" s="120">
        <v>0.909999999999999</v>
      </c>
      <c r="G246" s="120">
        <v>0</v>
      </c>
      <c r="H246" s="121">
        <v>0</v>
      </c>
      <c r="I246" s="121">
        <v>0</v>
      </c>
      <c r="J246" s="121">
        <v>0</v>
      </c>
      <c r="K246" s="120">
        <v>0.909999999999999</v>
      </c>
      <c r="L246" s="121">
        <v>0.909999999999999</v>
      </c>
      <c r="M246" s="121">
        <v>0</v>
      </c>
      <c r="N246" s="28"/>
      <c r="O246" s="28"/>
      <c r="P246" s="28"/>
    </row>
    <row r="247" s="15" customFormat="1" ht="20" customHeight="1" spans="1:16">
      <c r="A247" s="30"/>
      <c r="B247" s="30"/>
      <c r="C247" s="28"/>
      <c r="D247" s="58" t="s">
        <v>257</v>
      </c>
      <c r="E247" s="34" t="s">
        <v>26</v>
      </c>
      <c r="F247" s="120">
        <v>5.74</v>
      </c>
      <c r="G247" s="120">
        <v>0</v>
      </c>
      <c r="H247" s="120">
        <v>0</v>
      </c>
      <c r="I247" s="120">
        <v>0</v>
      </c>
      <c r="J247" s="120">
        <v>0</v>
      </c>
      <c r="K247" s="120">
        <v>5.74</v>
      </c>
      <c r="L247" s="120">
        <v>5.74</v>
      </c>
      <c r="M247" s="120">
        <v>0</v>
      </c>
      <c r="N247" s="28"/>
      <c r="O247" s="28"/>
      <c r="P247" s="28"/>
    </row>
    <row r="248" s="15" customFormat="1" ht="20" customHeight="1" spans="1:16">
      <c r="A248" s="30"/>
      <c r="B248" s="30"/>
      <c r="C248" s="28"/>
      <c r="D248" s="35" t="s">
        <v>258</v>
      </c>
      <c r="E248" s="34" t="s">
        <v>26</v>
      </c>
      <c r="F248" s="120">
        <v>0.54</v>
      </c>
      <c r="G248" s="120">
        <v>0</v>
      </c>
      <c r="H248" s="122">
        <v>0</v>
      </c>
      <c r="I248" s="122">
        <v>0</v>
      </c>
      <c r="J248" s="122">
        <v>0</v>
      </c>
      <c r="K248" s="120">
        <v>0.54</v>
      </c>
      <c r="L248" s="122">
        <v>0.54</v>
      </c>
      <c r="M248" s="122">
        <v>0</v>
      </c>
      <c r="N248" s="28"/>
      <c r="O248" s="28"/>
      <c r="P248" s="28"/>
    </row>
    <row r="249" s="15" customFormat="1" ht="20" customHeight="1" spans="1:16">
      <c r="A249" s="30"/>
      <c r="B249" s="30"/>
      <c r="C249" s="28"/>
      <c r="D249" s="35" t="s">
        <v>259</v>
      </c>
      <c r="E249" s="34" t="s">
        <v>26</v>
      </c>
      <c r="F249" s="120">
        <v>1.72</v>
      </c>
      <c r="G249" s="120">
        <v>0</v>
      </c>
      <c r="H249" s="122">
        <v>0</v>
      </c>
      <c r="I249" s="122">
        <v>0</v>
      </c>
      <c r="J249" s="122">
        <v>0</v>
      </c>
      <c r="K249" s="120">
        <v>1.72</v>
      </c>
      <c r="L249" s="122">
        <v>1.72</v>
      </c>
      <c r="M249" s="122">
        <v>0</v>
      </c>
      <c r="N249" s="28"/>
      <c r="O249" s="28"/>
      <c r="P249" s="28"/>
    </row>
    <row r="250" s="15" customFormat="1" ht="20" customHeight="1" spans="1:16">
      <c r="A250" s="30"/>
      <c r="B250" s="30"/>
      <c r="C250" s="28"/>
      <c r="D250" s="35" t="s">
        <v>260</v>
      </c>
      <c r="E250" s="34" t="s">
        <v>26</v>
      </c>
      <c r="F250" s="120">
        <v>4.42</v>
      </c>
      <c r="G250" s="120">
        <v>0</v>
      </c>
      <c r="H250" s="122">
        <v>0</v>
      </c>
      <c r="I250" s="122">
        <v>0</v>
      </c>
      <c r="J250" s="122">
        <v>0</v>
      </c>
      <c r="K250" s="120">
        <v>4.42</v>
      </c>
      <c r="L250" s="122">
        <v>4.42</v>
      </c>
      <c r="M250" s="122">
        <v>0</v>
      </c>
      <c r="N250" s="28"/>
      <c r="O250" s="28"/>
      <c r="P250" s="28"/>
    </row>
    <row r="251" s="15" customFormat="1" ht="20" customHeight="1" spans="1:16">
      <c r="A251" s="30"/>
      <c r="B251" s="30"/>
      <c r="C251" s="28"/>
      <c r="D251" s="35" t="s">
        <v>261</v>
      </c>
      <c r="E251" s="34" t="s">
        <v>26</v>
      </c>
      <c r="F251" s="120">
        <v>0.06</v>
      </c>
      <c r="G251" s="120">
        <v>0</v>
      </c>
      <c r="H251" s="122">
        <v>0</v>
      </c>
      <c r="I251" s="122">
        <v>0</v>
      </c>
      <c r="J251" s="122">
        <v>0</v>
      </c>
      <c r="K251" s="120">
        <v>0.06</v>
      </c>
      <c r="L251" s="122">
        <v>0.06</v>
      </c>
      <c r="M251" s="122">
        <v>0</v>
      </c>
      <c r="N251" s="28"/>
      <c r="O251" s="28"/>
      <c r="P251" s="28"/>
    </row>
    <row r="252" s="15" customFormat="1" ht="20" customHeight="1" spans="1:16">
      <c r="A252" s="30"/>
      <c r="B252" s="30"/>
      <c r="C252" s="28"/>
      <c r="D252" s="35" t="s">
        <v>262</v>
      </c>
      <c r="E252" s="34" t="s">
        <v>26</v>
      </c>
      <c r="F252" s="120">
        <v>3.31</v>
      </c>
      <c r="G252" s="120">
        <v>0</v>
      </c>
      <c r="H252" s="122">
        <v>0</v>
      </c>
      <c r="I252" s="122">
        <v>0</v>
      </c>
      <c r="J252" s="122">
        <v>0</v>
      </c>
      <c r="K252" s="120">
        <v>3.31</v>
      </c>
      <c r="L252" s="122">
        <v>3.31</v>
      </c>
      <c r="M252" s="122">
        <v>0</v>
      </c>
      <c r="N252" s="28"/>
      <c r="O252" s="28"/>
      <c r="P252" s="28"/>
    </row>
    <row r="253" s="16" customFormat="1" ht="20.1" customHeight="1" spans="1:16">
      <c r="A253" s="30"/>
      <c r="B253" s="30">
        <v>96</v>
      </c>
      <c r="C253" s="30" t="s">
        <v>263</v>
      </c>
      <c r="D253" s="116" t="s">
        <v>11</v>
      </c>
      <c r="E253" s="116"/>
      <c r="F253" s="92">
        <f>SUM(G253+K253)</f>
        <v>20.77</v>
      </c>
      <c r="G253" s="92">
        <f>SUM(H253:J253)</f>
        <v>0.92</v>
      </c>
      <c r="H253" s="123">
        <f>SUM(H254:H263)</f>
        <v>0.92</v>
      </c>
      <c r="I253" s="127"/>
      <c r="J253" s="123">
        <f>SUM(J254:J263)</f>
        <v>0</v>
      </c>
      <c r="K253" s="92">
        <f>SUM(L253:M253)</f>
        <v>19.85</v>
      </c>
      <c r="L253" s="123">
        <f>SUM(L254:L263)</f>
        <v>19.85</v>
      </c>
      <c r="M253" s="123">
        <f>SUM(M254:M263)</f>
        <v>0</v>
      </c>
      <c r="N253" s="116" t="s">
        <v>264</v>
      </c>
      <c r="O253" s="136" t="s">
        <v>265</v>
      </c>
      <c r="P253" s="116" t="s">
        <v>45</v>
      </c>
    </row>
    <row r="254" s="16" customFormat="1" ht="20.1" customHeight="1" spans="1:16">
      <c r="A254" s="30"/>
      <c r="B254" s="30"/>
      <c r="C254" s="30"/>
      <c r="D254" s="117" t="s">
        <v>59</v>
      </c>
      <c r="E254" s="124" t="s">
        <v>151</v>
      </c>
      <c r="F254" s="125">
        <v>1.14</v>
      </c>
      <c r="G254" s="125">
        <v>0.5</v>
      </c>
      <c r="H254" s="117">
        <v>0.5</v>
      </c>
      <c r="I254" s="117"/>
      <c r="J254" s="117"/>
      <c r="K254" s="125">
        <v>0.64</v>
      </c>
      <c r="L254" s="117">
        <v>0.64</v>
      </c>
      <c r="M254" s="117"/>
      <c r="N254" s="116"/>
      <c r="O254" s="136"/>
      <c r="P254" s="116"/>
    </row>
    <row r="255" s="16" customFormat="1" ht="20.1" customHeight="1" spans="1:16">
      <c r="A255" s="30"/>
      <c r="B255" s="30"/>
      <c r="C255" s="30"/>
      <c r="D255" s="49" t="s">
        <v>25</v>
      </c>
      <c r="E255" s="48" t="s">
        <v>26</v>
      </c>
      <c r="F255" s="46">
        <v>6.24</v>
      </c>
      <c r="G255" s="46">
        <v>0</v>
      </c>
      <c r="H255" s="49"/>
      <c r="I255" s="49"/>
      <c r="J255" s="49"/>
      <c r="K255" s="46">
        <v>6.24</v>
      </c>
      <c r="L255" s="49">
        <v>6.24</v>
      </c>
      <c r="M255" s="49"/>
      <c r="N255" s="116"/>
      <c r="O255" s="136"/>
      <c r="P255" s="116"/>
    </row>
    <row r="256" s="16" customFormat="1" ht="20.1" customHeight="1" spans="1:16">
      <c r="A256" s="30"/>
      <c r="B256" s="30"/>
      <c r="C256" s="30"/>
      <c r="D256" s="49" t="s">
        <v>29</v>
      </c>
      <c r="E256" s="48" t="s">
        <v>26</v>
      </c>
      <c r="F256" s="46">
        <v>1.86</v>
      </c>
      <c r="G256" s="46">
        <v>0</v>
      </c>
      <c r="H256" s="49"/>
      <c r="I256" s="49"/>
      <c r="J256" s="49"/>
      <c r="K256" s="46">
        <v>1.86</v>
      </c>
      <c r="L256" s="49">
        <v>1.86</v>
      </c>
      <c r="M256" s="49"/>
      <c r="N256" s="116"/>
      <c r="O256" s="136"/>
      <c r="P256" s="116"/>
    </row>
    <row r="257" s="16" customFormat="1" ht="20.1" customHeight="1" spans="1:16">
      <c r="A257" s="30"/>
      <c r="B257" s="30"/>
      <c r="C257" s="30"/>
      <c r="D257" s="49" t="s">
        <v>30</v>
      </c>
      <c r="E257" s="48" t="s">
        <v>26</v>
      </c>
      <c r="F257" s="46">
        <v>8.53</v>
      </c>
      <c r="G257" s="46">
        <v>0</v>
      </c>
      <c r="H257" s="49"/>
      <c r="I257" s="49"/>
      <c r="J257" s="49"/>
      <c r="K257" s="46">
        <v>8.53</v>
      </c>
      <c r="L257" s="49">
        <v>8.53</v>
      </c>
      <c r="M257" s="49"/>
      <c r="N257" s="116"/>
      <c r="O257" s="136"/>
      <c r="P257" s="116"/>
    </row>
    <row r="258" s="16" customFormat="1" ht="20.1" customHeight="1" spans="1:16">
      <c r="A258" s="30"/>
      <c r="B258" s="30"/>
      <c r="C258" s="30"/>
      <c r="D258" s="49" t="s">
        <v>31</v>
      </c>
      <c r="E258" s="48" t="s">
        <v>26</v>
      </c>
      <c r="F258" s="46">
        <v>0.39</v>
      </c>
      <c r="G258" s="46">
        <v>0</v>
      </c>
      <c r="H258" s="46"/>
      <c r="I258" s="46"/>
      <c r="J258" s="46"/>
      <c r="K258" s="46">
        <v>0.39</v>
      </c>
      <c r="L258" s="46">
        <v>0.39</v>
      </c>
      <c r="M258" s="46"/>
      <c r="N258" s="116"/>
      <c r="O258" s="136"/>
      <c r="P258" s="116"/>
    </row>
    <row r="259" s="16" customFormat="1" ht="20.1" customHeight="1" spans="1:16">
      <c r="A259" s="30"/>
      <c r="B259" s="30"/>
      <c r="C259" s="30"/>
      <c r="D259" s="49" t="s">
        <v>32</v>
      </c>
      <c r="E259" s="48" t="s">
        <v>26</v>
      </c>
      <c r="F259" s="46">
        <v>0.5</v>
      </c>
      <c r="G259" s="46">
        <v>0</v>
      </c>
      <c r="H259" s="47"/>
      <c r="I259" s="47"/>
      <c r="J259" s="47"/>
      <c r="K259" s="46">
        <v>0.5</v>
      </c>
      <c r="L259" s="47">
        <v>0.5</v>
      </c>
      <c r="M259" s="47"/>
      <c r="N259" s="116"/>
      <c r="O259" s="136"/>
      <c r="P259" s="116"/>
    </row>
    <row r="260" s="16" customFormat="1" ht="20.1" customHeight="1" spans="1:16">
      <c r="A260" s="30"/>
      <c r="B260" s="30"/>
      <c r="C260" s="30"/>
      <c r="D260" s="49" t="s">
        <v>33</v>
      </c>
      <c r="E260" s="48" t="s">
        <v>26</v>
      </c>
      <c r="F260" s="46">
        <v>0.13</v>
      </c>
      <c r="G260" s="46">
        <v>0.03</v>
      </c>
      <c r="H260" s="47">
        <v>0.03</v>
      </c>
      <c r="I260" s="47"/>
      <c r="J260" s="47"/>
      <c r="K260" s="46">
        <v>0.1</v>
      </c>
      <c r="L260" s="47">
        <v>0.1</v>
      </c>
      <c r="M260" s="47"/>
      <c r="N260" s="116"/>
      <c r="O260" s="136"/>
      <c r="P260" s="116"/>
    </row>
    <row r="261" s="16" customFormat="1" ht="20.1" customHeight="1" spans="1:16">
      <c r="A261" s="30"/>
      <c r="B261" s="30"/>
      <c r="C261" s="30"/>
      <c r="D261" s="49" t="s">
        <v>34</v>
      </c>
      <c r="E261" s="48" t="s">
        <v>26</v>
      </c>
      <c r="F261" s="46">
        <v>1.01</v>
      </c>
      <c r="G261" s="46">
        <v>0.18</v>
      </c>
      <c r="H261" s="47">
        <v>0.18</v>
      </c>
      <c r="I261" s="47"/>
      <c r="J261" s="47"/>
      <c r="K261" s="46">
        <v>0.83</v>
      </c>
      <c r="L261" s="47">
        <v>0.83</v>
      </c>
      <c r="M261" s="47"/>
      <c r="N261" s="116"/>
      <c r="O261" s="136"/>
      <c r="P261" s="116"/>
    </row>
    <row r="262" s="16" customFormat="1" ht="20.1" customHeight="1" spans="1:16">
      <c r="A262" s="30"/>
      <c r="B262" s="30"/>
      <c r="C262" s="30"/>
      <c r="D262" s="49" t="s">
        <v>36</v>
      </c>
      <c r="E262" s="48" t="s">
        <v>26</v>
      </c>
      <c r="F262" s="46">
        <v>0.88</v>
      </c>
      <c r="G262" s="46">
        <v>0.18</v>
      </c>
      <c r="H262" s="47">
        <v>0.18</v>
      </c>
      <c r="I262" s="47"/>
      <c r="J262" s="47"/>
      <c r="K262" s="46">
        <v>0.7</v>
      </c>
      <c r="L262" s="47">
        <v>0.7</v>
      </c>
      <c r="M262" s="47"/>
      <c r="N262" s="116"/>
      <c r="O262" s="136"/>
      <c r="P262" s="116"/>
    </row>
    <row r="263" s="16" customFormat="1" ht="20.1" customHeight="1" spans="1:16">
      <c r="A263" s="30"/>
      <c r="B263" s="30"/>
      <c r="C263" s="30"/>
      <c r="D263" s="49" t="s">
        <v>35</v>
      </c>
      <c r="E263" s="48" t="s">
        <v>26</v>
      </c>
      <c r="F263" s="46">
        <v>0.09</v>
      </c>
      <c r="G263" s="46">
        <v>0.03</v>
      </c>
      <c r="H263" s="47">
        <v>0.03</v>
      </c>
      <c r="I263" s="47"/>
      <c r="J263" s="47"/>
      <c r="K263" s="46">
        <v>0.06</v>
      </c>
      <c r="L263" s="47">
        <v>0.06</v>
      </c>
      <c r="M263" s="47"/>
      <c r="N263" s="116"/>
      <c r="O263" s="136"/>
      <c r="P263" s="116"/>
    </row>
    <row r="264" s="6" customFormat="1" ht="32" customHeight="1" spans="1:16">
      <c r="A264" s="30"/>
      <c r="B264" s="30"/>
      <c r="C264" s="30" t="s">
        <v>266</v>
      </c>
      <c r="D264" s="28" t="s">
        <v>23</v>
      </c>
      <c r="E264" s="30"/>
      <c r="F264" s="92">
        <f>SUM(G264+K264)</f>
        <v>4</v>
      </c>
      <c r="G264" s="92">
        <f>SUM(H264:J264)</f>
        <v>0</v>
      </c>
      <c r="H264" s="45">
        <f t="shared" ref="H264:J264" si="23">SUM(H265:H265)</f>
        <v>0</v>
      </c>
      <c r="I264" s="65">
        <f t="shared" si="23"/>
        <v>0</v>
      </c>
      <c r="J264" s="45">
        <f t="shared" si="23"/>
        <v>0</v>
      </c>
      <c r="K264" s="92">
        <f>SUM(L264:M264)</f>
        <v>4</v>
      </c>
      <c r="L264" s="45">
        <f>SUM(L265:L265)</f>
        <v>4</v>
      </c>
      <c r="M264" s="45">
        <f>SUM(M265:M265)</f>
        <v>0</v>
      </c>
      <c r="N264" s="30"/>
      <c r="O264" s="54"/>
      <c r="P264" s="30" t="s">
        <v>45</v>
      </c>
    </row>
    <row r="265" s="7" customFormat="1" ht="45" customHeight="1" spans="1:16">
      <c r="A265" s="30"/>
      <c r="B265" s="30">
        <v>97</v>
      </c>
      <c r="C265" s="30" t="s">
        <v>267</v>
      </c>
      <c r="D265" s="30" t="s">
        <v>59</v>
      </c>
      <c r="E265" s="30" t="s">
        <v>26</v>
      </c>
      <c r="F265" s="64">
        <v>4</v>
      </c>
      <c r="G265" s="64">
        <v>0</v>
      </c>
      <c r="H265" s="65">
        <v>0</v>
      </c>
      <c r="I265" s="65"/>
      <c r="J265" s="65"/>
      <c r="K265" s="64">
        <v>4</v>
      </c>
      <c r="L265" s="65">
        <v>4</v>
      </c>
      <c r="M265" s="65"/>
      <c r="N265" s="30" t="s">
        <v>268</v>
      </c>
      <c r="O265" s="54" t="s">
        <v>269</v>
      </c>
      <c r="P265" s="30"/>
    </row>
    <row r="266" ht="104.25" customHeight="1" spans="3:15">
      <c r="C266" s="137" t="s">
        <v>270</v>
      </c>
      <c r="D266" s="137"/>
      <c r="E266" s="138"/>
      <c r="F266" s="137"/>
      <c r="G266" s="137"/>
      <c r="H266" s="137"/>
      <c r="I266" s="137"/>
      <c r="J266" s="137"/>
      <c r="K266" s="137"/>
      <c r="L266" s="137"/>
      <c r="M266" s="137"/>
      <c r="N266" s="138"/>
      <c r="O266" s="138"/>
    </row>
  </sheetData>
  <mergeCells count="294">
    <mergeCell ref="A1:P1"/>
    <mergeCell ref="A2:P2"/>
    <mergeCell ref="F3:M3"/>
    <mergeCell ref="G4:J4"/>
    <mergeCell ref="K4:M4"/>
    <mergeCell ref="A7:C7"/>
    <mergeCell ref="A8:D8"/>
    <mergeCell ref="A9:D9"/>
    <mergeCell ref="C266:O266"/>
    <mergeCell ref="A3:A5"/>
    <mergeCell ref="A10:A50"/>
    <mergeCell ref="A51:A73"/>
    <mergeCell ref="A74:A95"/>
    <mergeCell ref="A96:A108"/>
    <mergeCell ref="A109:A110"/>
    <mergeCell ref="A111:A115"/>
    <mergeCell ref="A116:A129"/>
    <mergeCell ref="A130:A136"/>
    <mergeCell ref="A137:A146"/>
    <mergeCell ref="A147:A162"/>
    <mergeCell ref="A163:A172"/>
    <mergeCell ref="A173:A218"/>
    <mergeCell ref="A219:A224"/>
    <mergeCell ref="A225:A265"/>
    <mergeCell ref="B3:B5"/>
    <mergeCell ref="B11:B24"/>
    <mergeCell ref="B25:B31"/>
    <mergeCell ref="B32:B40"/>
    <mergeCell ref="B41:B50"/>
    <mergeCell ref="B53:B55"/>
    <mergeCell ref="B56:B59"/>
    <mergeCell ref="B60:B63"/>
    <mergeCell ref="B64:B67"/>
    <mergeCell ref="B68:B70"/>
    <mergeCell ref="B71:B72"/>
    <mergeCell ref="B75:B81"/>
    <mergeCell ref="B82:B88"/>
    <mergeCell ref="B89:B93"/>
    <mergeCell ref="B97:B99"/>
    <mergeCell ref="B100:B101"/>
    <mergeCell ref="B102:B104"/>
    <mergeCell ref="B105:B106"/>
    <mergeCell ref="B107:B108"/>
    <mergeCell ref="B112:B113"/>
    <mergeCell ref="B117:B121"/>
    <mergeCell ref="B122:B123"/>
    <mergeCell ref="B133:B134"/>
    <mergeCell ref="B140:B143"/>
    <mergeCell ref="B144:B146"/>
    <mergeCell ref="B149:B151"/>
    <mergeCell ref="B152:B154"/>
    <mergeCell ref="B158:B159"/>
    <mergeCell ref="B160:B162"/>
    <mergeCell ref="B164:B165"/>
    <mergeCell ref="B166:B172"/>
    <mergeCell ref="B174:B175"/>
    <mergeCell ref="B177:B185"/>
    <mergeCell ref="B186:B189"/>
    <mergeCell ref="B190:B193"/>
    <mergeCell ref="B194:B196"/>
    <mergeCell ref="B197:B202"/>
    <mergeCell ref="B203:B205"/>
    <mergeCell ref="B206:B207"/>
    <mergeCell ref="B208:B209"/>
    <mergeCell ref="B210:B212"/>
    <mergeCell ref="B213:B214"/>
    <mergeCell ref="B221:B222"/>
    <mergeCell ref="B223:B224"/>
    <mergeCell ref="B226:B229"/>
    <mergeCell ref="B230:B231"/>
    <mergeCell ref="B232:B233"/>
    <mergeCell ref="B234:B235"/>
    <mergeCell ref="B236:B237"/>
    <mergeCell ref="B238:B239"/>
    <mergeCell ref="B240:B241"/>
    <mergeCell ref="B242:B252"/>
    <mergeCell ref="B253:B263"/>
    <mergeCell ref="C3:C5"/>
    <mergeCell ref="C11:C24"/>
    <mergeCell ref="C25:C31"/>
    <mergeCell ref="C32:C40"/>
    <mergeCell ref="C41:C50"/>
    <mergeCell ref="C53:C55"/>
    <mergeCell ref="C56:C59"/>
    <mergeCell ref="C60:C63"/>
    <mergeCell ref="C64:C67"/>
    <mergeCell ref="C68:C70"/>
    <mergeCell ref="C71:C72"/>
    <mergeCell ref="C75:C81"/>
    <mergeCell ref="C82:C88"/>
    <mergeCell ref="C89:C93"/>
    <mergeCell ref="C97:C99"/>
    <mergeCell ref="C100:C101"/>
    <mergeCell ref="C102:C104"/>
    <mergeCell ref="C105:C106"/>
    <mergeCell ref="C107:C108"/>
    <mergeCell ref="C112:C113"/>
    <mergeCell ref="C117:C121"/>
    <mergeCell ref="C122:C123"/>
    <mergeCell ref="C125:C127"/>
    <mergeCell ref="C128:C129"/>
    <mergeCell ref="C132:C134"/>
    <mergeCell ref="C135:C136"/>
    <mergeCell ref="C140:C143"/>
    <mergeCell ref="C144:C146"/>
    <mergeCell ref="C149:C151"/>
    <mergeCell ref="C152:C154"/>
    <mergeCell ref="C158:C159"/>
    <mergeCell ref="C160:C162"/>
    <mergeCell ref="C164:C165"/>
    <mergeCell ref="C166:C172"/>
    <mergeCell ref="C174:C175"/>
    <mergeCell ref="C177:C185"/>
    <mergeCell ref="C186:C189"/>
    <mergeCell ref="C190:C193"/>
    <mergeCell ref="C194:C196"/>
    <mergeCell ref="C197:C202"/>
    <mergeCell ref="C203:C205"/>
    <mergeCell ref="C206:C207"/>
    <mergeCell ref="C208:C209"/>
    <mergeCell ref="C210:C212"/>
    <mergeCell ref="C213:C214"/>
    <mergeCell ref="C221:C222"/>
    <mergeCell ref="C223:C224"/>
    <mergeCell ref="C226:C229"/>
    <mergeCell ref="C230:C231"/>
    <mergeCell ref="C232:C233"/>
    <mergeCell ref="C234:C235"/>
    <mergeCell ref="C236:C237"/>
    <mergeCell ref="C238:C239"/>
    <mergeCell ref="C240:C241"/>
    <mergeCell ref="C242:C252"/>
    <mergeCell ref="C253:C263"/>
    <mergeCell ref="D3:D5"/>
    <mergeCell ref="E3:E5"/>
    <mergeCell ref="F4:F5"/>
    <mergeCell ref="N3:N5"/>
    <mergeCell ref="N11:N24"/>
    <mergeCell ref="N25:N31"/>
    <mergeCell ref="N32:N40"/>
    <mergeCell ref="N41:N50"/>
    <mergeCell ref="N53:N54"/>
    <mergeCell ref="N56:N59"/>
    <mergeCell ref="N60:N63"/>
    <mergeCell ref="N64:N67"/>
    <mergeCell ref="N68:N70"/>
    <mergeCell ref="N71:N72"/>
    <mergeCell ref="N75:N81"/>
    <mergeCell ref="N82:N88"/>
    <mergeCell ref="N89:N93"/>
    <mergeCell ref="N97:N99"/>
    <mergeCell ref="N100:N101"/>
    <mergeCell ref="N102:N104"/>
    <mergeCell ref="N107:N108"/>
    <mergeCell ref="N112:N113"/>
    <mergeCell ref="N117:N121"/>
    <mergeCell ref="N122:N123"/>
    <mergeCell ref="N125:N127"/>
    <mergeCell ref="N132:N134"/>
    <mergeCell ref="N135:N136"/>
    <mergeCell ref="N140:N143"/>
    <mergeCell ref="N144:N146"/>
    <mergeCell ref="N149:N151"/>
    <mergeCell ref="N152:N154"/>
    <mergeCell ref="N158:N159"/>
    <mergeCell ref="N160:N162"/>
    <mergeCell ref="N164:N165"/>
    <mergeCell ref="N166:N172"/>
    <mergeCell ref="N174:N175"/>
    <mergeCell ref="N177:N185"/>
    <mergeCell ref="N186:N189"/>
    <mergeCell ref="N190:N193"/>
    <mergeCell ref="N194:N196"/>
    <mergeCell ref="N197:N202"/>
    <mergeCell ref="N203:N205"/>
    <mergeCell ref="N206:N207"/>
    <mergeCell ref="N208:N209"/>
    <mergeCell ref="N210:N212"/>
    <mergeCell ref="N213:N214"/>
    <mergeCell ref="N221:N222"/>
    <mergeCell ref="N223:N224"/>
    <mergeCell ref="N226:N229"/>
    <mergeCell ref="N230:N231"/>
    <mergeCell ref="N232:N233"/>
    <mergeCell ref="N234:N235"/>
    <mergeCell ref="N236:N237"/>
    <mergeCell ref="N238:N239"/>
    <mergeCell ref="N240:N241"/>
    <mergeCell ref="N242:N252"/>
    <mergeCell ref="N253:N263"/>
    <mergeCell ref="O3:O5"/>
    <mergeCell ref="O11:O24"/>
    <mergeCell ref="O25:O31"/>
    <mergeCell ref="O32:O40"/>
    <mergeCell ref="O41:O50"/>
    <mergeCell ref="O53:O54"/>
    <mergeCell ref="O56:O59"/>
    <mergeCell ref="O60:O63"/>
    <mergeCell ref="O64:O67"/>
    <mergeCell ref="O68:O70"/>
    <mergeCell ref="O71:O72"/>
    <mergeCell ref="O75:O81"/>
    <mergeCell ref="O82:O88"/>
    <mergeCell ref="O89:O93"/>
    <mergeCell ref="O97:O99"/>
    <mergeCell ref="O100:O101"/>
    <mergeCell ref="O102:O104"/>
    <mergeCell ref="O107:O108"/>
    <mergeCell ref="O112:O113"/>
    <mergeCell ref="O117:O121"/>
    <mergeCell ref="O122:O123"/>
    <mergeCell ref="O125:O127"/>
    <mergeCell ref="O132:O134"/>
    <mergeCell ref="O135:O136"/>
    <mergeCell ref="O140:O143"/>
    <mergeCell ref="O144:O146"/>
    <mergeCell ref="O149:O151"/>
    <mergeCell ref="O152:O154"/>
    <mergeCell ref="O158:O159"/>
    <mergeCell ref="O160:O162"/>
    <mergeCell ref="O164:O165"/>
    <mergeCell ref="O166:O172"/>
    <mergeCell ref="O174:O175"/>
    <mergeCell ref="O177:O185"/>
    <mergeCell ref="O186:O189"/>
    <mergeCell ref="O190:O193"/>
    <mergeCell ref="O194:O196"/>
    <mergeCell ref="O197:O202"/>
    <mergeCell ref="O203:O205"/>
    <mergeCell ref="O206:O207"/>
    <mergeCell ref="O208:O209"/>
    <mergeCell ref="O210:O212"/>
    <mergeCell ref="O213:O214"/>
    <mergeCell ref="O221:O222"/>
    <mergeCell ref="O223:O224"/>
    <mergeCell ref="O226:O229"/>
    <mergeCell ref="O230:O231"/>
    <mergeCell ref="O232:O233"/>
    <mergeCell ref="O234:O235"/>
    <mergeCell ref="O236:O237"/>
    <mergeCell ref="O238:O239"/>
    <mergeCell ref="O240:O241"/>
    <mergeCell ref="O242:O252"/>
    <mergeCell ref="O253:O263"/>
    <mergeCell ref="P3:P5"/>
    <mergeCell ref="P11:P24"/>
    <mergeCell ref="P25:P31"/>
    <mergeCell ref="P32:P40"/>
    <mergeCell ref="P41:P50"/>
    <mergeCell ref="P53:P54"/>
    <mergeCell ref="P56:P59"/>
    <mergeCell ref="P60:P63"/>
    <mergeCell ref="P64:P67"/>
    <mergeCell ref="P68:P70"/>
    <mergeCell ref="P71:P72"/>
    <mergeCell ref="P75:P81"/>
    <mergeCell ref="P82:P88"/>
    <mergeCell ref="P89:P93"/>
    <mergeCell ref="P97:P99"/>
    <mergeCell ref="P100:P101"/>
    <mergeCell ref="P102:P104"/>
    <mergeCell ref="P107:P108"/>
    <mergeCell ref="P112:P113"/>
    <mergeCell ref="P117:P121"/>
    <mergeCell ref="P122:P123"/>
    <mergeCell ref="P140:P143"/>
    <mergeCell ref="P144:P146"/>
    <mergeCell ref="P158:P159"/>
    <mergeCell ref="P160:P162"/>
    <mergeCell ref="P164:P165"/>
    <mergeCell ref="P166:P172"/>
    <mergeCell ref="P174:P175"/>
    <mergeCell ref="P177:P185"/>
    <mergeCell ref="P186:P189"/>
    <mergeCell ref="P190:P193"/>
    <mergeCell ref="P194:P196"/>
    <mergeCell ref="P197:P202"/>
    <mergeCell ref="P203:P205"/>
    <mergeCell ref="P206:P207"/>
    <mergeCell ref="P208:P209"/>
    <mergeCell ref="P210:P212"/>
    <mergeCell ref="P213:P214"/>
    <mergeCell ref="P221:P222"/>
    <mergeCell ref="P223:P224"/>
    <mergeCell ref="P226:P229"/>
    <mergeCell ref="P230:P231"/>
    <mergeCell ref="P232:P233"/>
    <mergeCell ref="P234:P235"/>
    <mergeCell ref="P236:P237"/>
    <mergeCell ref="P238:P239"/>
    <mergeCell ref="P240:P241"/>
    <mergeCell ref="P242:P252"/>
    <mergeCell ref="P253:P263"/>
    <mergeCell ref="P264:P265"/>
  </mergeCells>
  <pageMargins left="0.393700787401575" right="0.15748031496063" top="0.748031496062992" bottom="0.511811023622047" header="0.511811023622047" footer="0.196850393700787"/>
  <pageSetup paperSize="9" scale="75" orientation="landscape" horizontalDpi="600" vertic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油茶苗木供应情况动态信息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郑莹莹</dc:creator>
  <cp:lastModifiedBy>马径斯</cp:lastModifiedBy>
  <dcterms:created xsi:type="dcterms:W3CDTF">2026-02-28T17:02:00Z</dcterms:created>
  <dcterms:modified xsi:type="dcterms:W3CDTF">2026-02-28T17:30:10Z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72BF063A430D47F6AE115640C7B854D4_11</vt:lpwstr>
  </property>
  <property fmtid="{D5CDD505-2E9C-101B-9397-08002B2CF9AE}" pid="3" name="KSOProductBuildVer">
    <vt:lpwstr>2052-11.8.2.10624</vt:lpwstr>
  </property>
  <property fmtid="{D5CDD505-2E9C-101B-9397-08002B2CF9AE}" pid="4" name="CalculationRule">
    <vt:i4>1</vt:i4>
  </property>
</Properties>
</file>