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D:\2022\0505广西壮族自治区森林防火“十四五”发展规划\防火规划评审会修改\0708防火十四五上会后修改\"/>
    </mc:Choice>
  </mc:AlternateContent>
  <xr:revisionPtr revIDLastSave="0" documentId="13_ncr:1_{59DB79DD-1CB9-4879-8F5A-18799CD1BD93}" xr6:coauthVersionLast="47" xr6:coauthVersionMax="47" xr10:uidLastSave="{00000000-0000-0000-0000-000000000000}"/>
  <bookViews>
    <workbookView xWindow="28680" yWindow="-120" windowWidth="29040" windowHeight="15840" tabRatio="817" firstSheet="1" activeTab="11" xr2:uid="{00000000-000D-0000-FFFF-FFFF00000000}"/>
  </bookViews>
  <sheets>
    <sheet name="fovfJm" sheetId="6" state="hidden" r:id="rId1"/>
    <sheet name="土地面积表" sheetId="17" r:id="rId2"/>
    <sheet name="火灾情况统计表" sheetId="16" r:id="rId3"/>
    <sheet name="机构现状统计表（普查数据）" sheetId="20" r:id="rId4"/>
    <sheet name="基础设施设备统计表（普查）" sheetId="21" r:id="rId5"/>
    <sheet name="阻隔带现状统计表 (普查)" sheetId="22" r:id="rId6"/>
    <sheet name="预警监测规划" sheetId="7" r:id="rId7"/>
    <sheet name="通信系统 " sheetId="9" state="hidden" r:id="rId8"/>
    <sheet name="信息系统 " sheetId="10" r:id="rId9"/>
    <sheet name="队伍建设" sheetId="12" r:id="rId10"/>
    <sheet name="扑火装备与设施  (过程)" sheetId="18" state="hidden" r:id="rId11"/>
    <sheet name="扑火装备与设施 " sheetId="11" r:id="rId12"/>
    <sheet name="阻隔系统 " sheetId="23" r:id="rId13"/>
    <sheet name="重点项目一览表" sheetId="15" r:id="rId14"/>
  </sheets>
  <definedNames>
    <definedName name="_xlnm._FilterDatabase" localSheetId="9" hidden="1">队伍建设!$A$6:$L$35</definedName>
    <definedName name="_xlnm._FilterDatabase" localSheetId="2" hidden="1">火灾情况统计表!$A$1:$A$95</definedName>
    <definedName name="_xlnm._FilterDatabase" localSheetId="3" hidden="1">'机构现状统计表（普查数据）'!$A$6:$K$21</definedName>
    <definedName name="_xlnm._FilterDatabase" localSheetId="4" hidden="1">'基础设施设备统计表（普查）'!$A$6:$Y$20</definedName>
    <definedName name="_xlnm._FilterDatabase" localSheetId="1" hidden="1">土地面积表!$A$1:$A$22</definedName>
    <definedName name="_xlnm._FilterDatabase" localSheetId="6" hidden="1">预警监测规划!$A$6:$J$53</definedName>
    <definedName name="_xlnm._FilterDatabase" localSheetId="5" hidden="1">'阻隔带现状统计表 (普查)'!$A$6:$L$35</definedName>
    <definedName name="_xlnm.Print_Area" localSheetId="9">队伍建设!$A$1:$M$53</definedName>
    <definedName name="_xlnm.Print_Area" localSheetId="2">火灾情况统计表!$A$1:$Y$94</definedName>
    <definedName name="_xlnm.Print_Area" localSheetId="3">'机构现状统计表（普查数据）'!$A$1:$K$38</definedName>
    <definedName name="_xlnm.Print_Area" localSheetId="4">'基础设施设备统计表（普查）'!$A$1:$U$37</definedName>
    <definedName name="_xlnm.Print_Area" localSheetId="11">'扑火装备与设施 '!$A$1:$W$53</definedName>
    <definedName name="_xlnm.Print_Area" localSheetId="10">'扑火装备与设施  (过程)'!$A$1:$AC$23</definedName>
    <definedName name="_xlnm.Print_Area" localSheetId="7">'通信系统 '!$A$1:$O$40</definedName>
    <definedName name="_xlnm.Print_Area" localSheetId="1">土地面积表!$A$1:$R$22</definedName>
    <definedName name="_xlnm.Print_Area" localSheetId="8">'信息系统 '!$A$1:$Z$54</definedName>
    <definedName name="_xlnm.Print_Area" localSheetId="6">预警监测规划!$A$1:$J$69</definedName>
    <definedName name="_xlnm.Print_Area" localSheetId="13">重点项目一览表!$A$1:$G$17</definedName>
    <definedName name="_xlnm.Print_Area" localSheetId="5">'阻隔带现状统计表 (普查)'!$A$1:$G$53</definedName>
    <definedName name="_xlnm.Print_Area" localSheetId="12">'阻隔系统 '!$A$1:$I$52</definedName>
    <definedName name="_xlnm.Print_Titles" localSheetId="9">队伍建设!$1:$6</definedName>
    <definedName name="_xlnm.Print_Titles" localSheetId="2">火灾情况统计表!$1:$5</definedName>
    <definedName name="_xlnm.Print_Titles" localSheetId="3">'机构现状统计表（普查数据）'!$1:$6</definedName>
    <definedName name="_xlnm.Print_Titles" localSheetId="11">'扑火装备与设施 '!$1:$5</definedName>
    <definedName name="_xlnm.Print_Titles" localSheetId="10">'扑火装备与设施  (过程)'!$1:$5</definedName>
    <definedName name="_xlnm.Print_Titles" localSheetId="7">'通信系统 '!$1:$7</definedName>
    <definedName name="_xlnm.Print_Titles" localSheetId="1">土地面积表!$1:$7</definedName>
    <definedName name="_xlnm.Print_Titles" localSheetId="8">'信息系统 '!$1:$6</definedName>
    <definedName name="_xlnm.Print_Titles" localSheetId="6">预警监测规划!$1:$5</definedName>
    <definedName name="_xlnm.Print_Titles" localSheetId="13">重点项目一览表!$1:$4</definedName>
    <definedName name="_xlnm.Print_Titles" localSheetId="5">'阻隔带现状统计表 (普查)'!$1:$6</definedName>
    <definedName name="_xlnm.Print_Titles" localSheetId="12">'阻隔系统 '!$1:$4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7" i="23" l="1"/>
  <c r="G7" i="23"/>
  <c r="F7" i="23"/>
  <c r="E7" i="23"/>
  <c r="D7" i="23"/>
  <c r="C7" i="23"/>
  <c r="W7" i="11"/>
  <c r="V7" i="11"/>
  <c r="U7" i="11"/>
  <c r="T7" i="11"/>
  <c r="S7" i="11"/>
  <c r="R7" i="11"/>
  <c r="Q7" i="11"/>
  <c r="P7" i="11"/>
  <c r="O7" i="11"/>
  <c r="N7" i="11"/>
  <c r="M7" i="11"/>
  <c r="L7" i="11"/>
  <c r="K7" i="11"/>
  <c r="J7" i="11"/>
  <c r="I7" i="11"/>
  <c r="H7" i="11"/>
  <c r="G7" i="11"/>
  <c r="F7" i="11"/>
  <c r="E7" i="11"/>
  <c r="D7" i="11"/>
  <c r="C7" i="11"/>
  <c r="AA54" i="18"/>
  <c r="Y54" i="18"/>
  <c r="W54" i="18"/>
  <c r="U54" i="18"/>
  <c r="G54" i="18"/>
  <c r="F54" i="18"/>
  <c r="E54" i="18"/>
  <c r="D54" i="18"/>
  <c r="C54" i="18"/>
  <c r="B54" i="18"/>
  <c r="AA53" i="18"/>
  <c r="Y53" i="18"/>
  <c r="W53" i="18"/>
  <c r="U53" i="18"/>
  <c r="G53" i="18"/>
  <c r="F53" i="18"/>
  <c r="E53" i="18"/>
  <c r="D53" i="18"/>
  <c r="C53" i="18"/>
  <c r="B53" i="18"/>
  <c r="AA52" i="18"/>
  <c r="Y52" i="18"/>
  <c r="W52" i="18"/>
  <c r="U52" i="18"/>
  <c r="G52" i="18"/>
  <c r="F52" i="18"/>
  <c r="E52" i="18"/>
  <c r="D52" i="18"/>
  <c r="C52" i="18"/>
  <c r="B52" i="18"/>
  <c r="AA51" i="18"/>
  <c r="Y51" i="18"/>
  <c r="W51" i="18"/>
  <c r="U51" i="18"/>
  <c r="G51" i="18"/>
  <c r="F51" i="18"/>
  <c r="E51" i="18"/>
  <c r="D51" i="18"/>
  <c r="C51" i="18"/>
  <c r="B51" i="18"/>
  <c r="AA50" i="18"/>
  <c r="Y50" i="18"/>
  <c r="W50" i="18"/>
  <c r="U50" i="18"/>
  <c r="G50" i="18"/>
  <c r="F50" i="18"/>
  <c r="E50" i="18"/>
  <c r="D50" i="18"/>
  <c r="C50" i="18"/>
  <c r="B50" i="18"/>
  <c r="AA49" i="18"/>
  <c r="Y49" i="18"/>
  <c r="U49" i="18"/>
  <c r="W49" i="18" s="1"/>
  <c r="G49" i="18"/>
  <c r="F49" i="18"/>
  <c r="E49" i="18"/>
  <c r="D49" i="18"/>
  <c r="C49" i="18"/>
  <c r="B49" i="18"/>
  <c r="AA48" i="18"/>
  <c r="Y48" i="18"/>
  <c r="W48" i="18"/>
  <c r="U48" i="18"/>
  <c r="G48" i="18"/>
  <c r="F48" i="18"/>
  <c r="E48" i="18"/>
  <c r="D48" i="18"/>
  <c r="C48" i="18"/>
  <c r="B48" i="18"/>
  <c r="AA47" i="18"/>
  <c r="Y47" i="18"/>
  <c r="W47" i="18"/>
  <c r="U47" i="18"/>
  <c r="G47" i="18"/>
  <c r="F47" i="18"/>
  <c r="E47" i="18"/>
  <c r="D47" i="18"/>
  <c r="C47" i="18"/>
  <c r="B47" i="18"/>
  <c r="AA46" i="18"/>
  <c r="Y46" i="18"/>
  <c r="W46" i="18"/>
  <c r="U46" i="18"/>
  <c r="G46" i="18"/>
  <c r="F46" i="18"/>
  <c r="E46" i="18"/>
  <c r="D46" i="18"/>
  <c r="C46" i="18"/>
  <c r="B46" i="18"/>
  <c r="AA45" i="18"/>
  <c r="Y45" i="18"/>
  <c r="W45" i="18"/>
  <c r="U45" i="18"/>
  <c r="G45" i="18"/>
  <c r="F45" i="18"/>
  <c r="E45" i="18"/>
  <c r="D45" i="18"/>
  <c r="C45" i="18"/>
  <c r="B45" i="18"/>
  <c r="AA44" i="18"/>
  <c r="Y44" i="18"/>
  <c r="W44" i="18"/>
  <c r="U44" i="18"/>
  <c r="G44" i="18"/>
  <c r="F44" i="18"/>
  <c r="E44" i="18"/>
  <c r="D44" i="18"/>
  <c r="C44" i="18"/>
  <c r="B44" i="18"/>
  <c r="AA43" i="18"/>
  <c r="Y43" i="18"/>
  <c r="W43" i="18"/>
  <c r="U43" i="18"/>
  <c r="G43" i="18"/>
  <c r="F43" i="18"/>
  <c r="E43" i="18"/>
  <c r="D43" i="18"/>
  <c r="C43" i="18"/>
  <c r="B43" i="18"/>
  <c r="AA42" i="18"/>
  <c r="Y42" i="18"/>
  <c r="W42" i="18"/>
  <c r="U42" i="18"/>
  <c r="G42" i="18"/>
  <c r="F42" i="18"/>
  <c r="E42" i="18"/>
  <c r="D42" i="18"/>
  <c r="C42" i="18"/>
  <c r="B42" i="18"/>
  <c r="AA41" i="18"/>
  <c r="Y41" i="18"/>
  <c r="W41" i="18"/>
  <c r="U41" i="18"/>
  <c r="U38" i="18" s="1"/>
  <c r="G41" i="18"/>
  <c r="F41" i="18"/>
  <c r="E41" i="18"/>
  <c r="D41" i="18"/>
  <c r="C41" i="18"/>
  <c r="B41" i="18"/>
  <c r="AA40" i="18"/>
  <c r="Y40" i="18"/>
  <c r="W40" i="18"/>
  <c r="U40" i="18"/>
  <c r="G40" i="18"/>
  <c r="F40" i="18"/>
  <c r="E40" i="18"/>
  <c r="D40" i="18"/>
  <c r="C40" i="18"/>
  <c r="B40" i="18"/>
  <c r="AA39" i="18"/>
  <c r="Y39" i="18"/>
  <c r="W39" i="18"/>
  <c r="U39" i="18"/>
  <c r="G39" i="18"/>
  <c r="F39" i="18"/>
  <c r="E39" i="18"/>
  <c r="D39" i="18"/>
  <c r="C39" i="18"/>
  <c r="C38" i="18" s="1"/>
  <c r="B39" i="18"/>
  <c r="AC38" i="18"/>
  <c r="AB38" i="18"/>
  <c r="Z38" i="18"/>
  <c r="Y38" i="18"/>
  <c r="X38" i="18"/>
  <c r="V38" i="18"/>
  <c r="T38" i="18"/>
  <c r="S38" i="18"/>
  <c r="R38" i="18"/>
  <c r="Q38" i="18"/>
  <c r="P38" i="18"/>
  <c r="O38" i="18"/>
  <c r="N38" i="18"/>
  <c r="M38" i="18"/>
  <c r="L38" i="18"/>
  <c r="K38" i="18"/>
  <c r="J38" i="18"/>
  <c r="I38" i="18"/>
  <c r="H38" i="18"/>
  <c r="G38" i="18"/>
  <c r="F38" i="18"/>
  <c r="E38" i="18"/>
  <c r="D38" i="18"/>
  <c r="B38" i="18"/>
  <c r="Y37" i="18"/>
  <c r="AA37" i="18" s="1"/>
  <c r="W37" i="18"/>
  <c r="U37" i="18"/>
  <c r="G37" i="18"/>
  <c r="F37" i="18"/>
  <c r="E37" i="18"/>
  <c r="D37" i="18"/>
  <c r="C37" i="18"/>
  <c r="B37" i="18"/>
  <c r="AA36" i="18"/>
  <c r="Y36" i="18"/>
  <c r="W36" i="18"/>
  <c r="U36" i="18"/>
  <c r="G36" i="18"/>
  <c r="F36" i="18"/>
  <c r="E36" i="18"/>
  <c r="D36" i="18"/>
  <c r="C36" i="18"/>
  <c r="B36" i="18"/>
  <c r="Y35" i="18"/>
  <c r="AA35" i="18" s="1"/>
  <c r="W35" i="18"/>
  <c r="U35" i="18"/>
  <c r="G35" i="18"/>
  <c r="E35" i="18"/>
  <c r="D35" i="18"/>
  <c r="C35" i="18"/>
  <c r="B35" i="18"/>
  <c r="Y34" i="18"/>
  <c r="AA34" i="18" s="1"/>
  <c r="U34" i="18"/>
  <c r="W34" i="18" s="1"/>
  <c r="G34" i="18"/>
  <c r="E34" i="18"/>
  <c r="D34" i="18"/>
  <c r="C34" i="18"/>
  <c r="B34" i="18"/>
  <c r="AA33" i="18"/>
  <c r="Y33" i="18"/>
  <c r="U33" i="18"/>
  <c r="U22" i="18" s="1"/>
  <c r="G33" i="18"/>
  <c r="E33" i="18"/>
  <c r="D33" i="18"/>
  <c r="C33" i="18"/>
  <c r="B33" i="18"/>
  <c r="Y32" i="18"/>
  <c r="AA32" i="18" s="1"/>
  <c r="W32" i="18"/>
  <c r="U32" i="18"/>
  <c r="G32" i="18"/>
  <c r="E32" i="18"/>
  <c r="D32" i="18"/>
  <c r="C32" i="18"/>
  <c r="B32" i="18"/>
  <c r="Y31" i="18"/>
  <c r="AA31" i="18" s="1"/>
  <c r="W31" i="18"/>
  <c r="U31" i="18"/>
  <c r="G31" i="18"/>
  <c r="E31" i="18"/>
  <c r="D31" i="18"/>
  <c r="C31" i="18"/>
  <c r="B31" i="18"/>
  <c r="W30" i="18"/>
  <c r="U30" i="18"/>
  <c r="G30" i="18"/>
  <c r="E30" i="18"/>
  <c r="D30" i="18"/>
  <c r="C30" i="18"/>
  <c r="B30" i="18"/>
  <c r="Y29" i="18"/>
  <c r="AA29" i="18" s="1"/>
  <c r="W29" i="18"/>
  <c r="U29" i="18"/>
  <c r="G29" i="18"/>
  <c r="E29" i="18"/>
  <c r="D29" i="18"/>
  <c r="C29" i="18"/>
  <c r="B29" i="18"/>
  <c r="AA28" i="18"/>
  <c r="Y28" i="18"/>
  <c r="U28" i="18"/>
  <c r="W28" i="18" s="1"/>
  <c r="G28" i="18"/>
  <c r="E28" i="18"/>
  <c r="D28" i="18"/>
  <c r="C28" i="18"/>
  <c r="B28" i="18"/>
  <c r="AA27" i="18"/>
  <c r="Y27" i="18"/>
  <c r="W27" i="18"/>
  <c r="U27" i="18"/>
  <c r="G27" i="18"/>
  <c r="E27" i="18"/>
  <c r="D27" i="18"/>
  <c r="C27" i="18"/>
  <c r="B27" i="18"/>
  <c r="Y26" i="18"/>
  <c r="AA26" i="18" s="1"/>
  <c r="W26" i="18"/>
  <c r="U26" i="18"/>
  <c r="G26" i="18"/>
  <c r="E26" i="18"/>
  <c r="D26" i="18"/>
  <c r="C26" i="18"/>
  <c r="B26" i="18"/>
  <c r="AA25" i="18"/>
  <c r="Y25" i="18"/>
  <c r="W25" i="18"/>
  <c r="U25" i="18"/>
  <c r="G25" i="18"/>
  <c r="E25" i="18"/>
  <c r="D25" i="18"/>
  <c r="C25" i="18"/>
  <c r="B25" i="18"/>
  <c r="AA24" i="18"/>
  <c r="Y24" i="18"/>
  <c r="U24" i="18"/>
  <c r="W24" i="18" s="1"/>
  <c r="G24" i="18"/>
  <c r="E24" i="18"/>
  <c r="D24" i="18"/>
  <c r="C24" i="18"/>
  <c r="B24" i="18"/>
  <c r="AA23" i="18"/>
  <c r="Y23" i="18"/>
  <c r="W23" i="18"/>
  <c r="U23" i="18"/>
  <c r="G23" i="18"/>
  <c r="E23" i="18"/>
  <c r="D23" i="18"/>
  <c r="C23" i="18"/>
  <c r="B23" i="18"/>
  <c r="AC22" i="18"/>
  <c r="AC6" i="18" s="1"/>
  <c r="AB22" i="18"/>
  <c r="Z22" i="18"/>
  <c r="Y22" i="18"/>
  <c r="Y6" i="18" s="1"/>
  <c r="X22" i="18"/>
  <c r="V22" i="18"/>
  <c r="T22" i="18"/>
  <c r="S22" i="18"/>
  <c r="R22" i="18"/>
  <c r="Q22" i="18"/>
  <c r="P22" i="18"/>
  <c r="O22" i="18"/>
  <c r="N22" i="18"/>
  <c r="M22" i="18"/>
  <c r="L22" i="18"/>
  <c r="K22" i="18"/>
  <c r="J22" i="18"/>
  <c r="I22" i="18"/>
  <c r="I6" i="18" s="1"/>
  <c r="H22" i="18"/>
  <c r="G22" i="18"/>
  <c r="F22" i="18"/>
  <c r="E22" i="18"/>
  <c r="D22" i="18"/>
  <c r="C22" i="18"/>
  <c r="B22" i="18"/>
  <c r="AA21" i="18"/>
  <c r="V21" i="18"/>
  <c r="O21" i="18"/>
  <c r="L21" i="18"/>
  <c r="T21" i="18" s="1"/>
  <c r="U21" i="18" s="1"/>
  <c r="W21" i="18" s="1"/>
  <c r="J21" i="18"/>
  <c r="H21" i="18"/>
  <c r="G21" i="18"/>
  <c r="F21" i="18"/>
  <c r="E21" i="18"/>
  <c r="D21" i="18"/>
  <c r="C21" i="18"/>
  <c r="B21" i="18"/>
  <c r="AA20" i="18"/>
  <c r="V20" i="18"/>
  <c r="O20" i="18"/>
  <c r="L20" i="18"/>
  <c r="T20" i="18" s="1"/>
  <c r="U20" i="18" s="1"/>
  <c r="W20" i="18" s="1"/>
  <c r="J20" i="18"/>
  <c r="H20" i="18"/>
  <c r="G20" i="18"/>
  <c r="F20" i="18"/>
  <c r="E20" i="18"/>
  <c r="D20" i="18"/>
  <c r="C20" i="18"/>
  <c r="B20" i="18"/>
  <c r="AA19" i="18"/>
  <c r="V19" i="18"/>
  <c r="T19" i="18"/>
  <c r="U19" i="18" s="1"/>
  <c r="W19" i="18" s="1"/>
  <c r="O19" i="18"/>
  <c r="L19" i="18"/>
  <c r="J19" i="18"/>
  <c r="G19" i="18"/>
  <c r="F19" i="18"/>
  <c r="E19" i="18"/>
  <c r="D19" i="18"/>
  <c r="C19" i="18"/>
  <c r="B19" i="18"/>
  <c r="H19" i="18" s="1"/>
  <c r="AA18" i="18"/>
  <c r="V18" i="18"/>
  <c r="T18" i="18"/>
  <c r="U18" i="18" s="1"/>
  <c r="W18" i="18" s="1"/>
  <c r="O18" i="18"/>
  <c r="L18" i="18"/>
  <c r="J18" i="18"/>
  <c r="H18" i="18"/>
  <c r="G18" i="18"/>
  <c r="F18" i="18"/>
  <c r="E18" i="18"/>
  <c r="D18" i="18"/>
  <c r="C18" i="18"/>
  <c r="B18" i="18"/>
  <c r="AA17" i="18"/>
  <c r="V17" i="18"/>
  <c r="O17" i="18"/>
  <c r="L17" i="18"/>
  <c r="T17" i="18" s="1"/>
  <c r="U17" i="18" s="1"/>
  <c r="W17" i="18" s="1"/>
  <c r="J17" i="18"/>
  <c r="G17" i="18"/>
  <c r="F17" i="18"/>
  <c r="E17" i="18"/>
  <c r="D17" i="18"/>
  <c r="C17" i="18"/>
  <c r="B17" i="18"/>
  <c r="H17" i="18" s="1"/>
  <c r="AA16" i="18"/>
  <c r="V16" i="18"/>
  <c r="O16" i="18"/>
  <c r="L16" i="18"/>
  <c r="T16" i="18" s="1"/>
  <c r="U16" i="18" s="1"/>
  <c r="W16" i="18" s="1"/>
  <c r="J16" i="18"/>
  <c r="H16" i="18"/>
  <c r="G16" i="18"/>
  <c r="F16" i="18"/>
  <c r="F6" i="18" s="1"/>
  <c r="E16" i="18"/>
  <c r="D16" i="18"/>
  <c r="C16" i="18"/>
  <c r="B16" i="18"/>
  <c r="AA15" i="18"/>
  <c r="V15" i="18"/>
  <c r="T15" i="18"/>
  <c r="U15" i="18" s="1"/>
  <c r="W15" i="18" s="1"/>
  <c r="O15" i="18"/>
  <c r="L15" i="18"/>
  <c r="J15" i="18"/>
  <c r="G15" i="18"/>
  <c r="F15" i="18"/>
  <c r="E15" i="18"/>
  <c r="E6" i="18" s="1"/>
  <c r="D15" i="18"/>
  <c r="C15" i="18"/>
  <c r="B15" i="18"/>
  <c r="H15" i="18" s="1"/>
  <c r="AA14" i="18"/>
  <c r="W14" i="18"/>
  <c r="V14" i="18"/>
  <c r="U14" i="18"/>
  <c r="T14" i="18"/>
  <c r="O14" i="18"/>
  <c r="L14" i="18"/>
  <c r="J14" i="18"/>
  <c r="G14" i="18"/>
  <c r="F14" i="18"/>
  <c r="E14" i="18"/>
  <c r="D14" i="18"/>
  <c r="D6" i="18" s="1"/>
  <c r="C14" i="18"/>
  <c r="B14" i="18"/>
  <c r="H14" i="18" s="1"/>
  <c r="AA13" i="18"/>
  <c r="V13" i="18"/>
  <c r="T13" i="18"/>
  <c r="U13" i="18" s="1"/>
  <c r="W13" i="18" s="1"/>
  <c r="O13" i="18"/>
  <c r="L13" i="18"/>
  <c r="J13" i="18"/>
  <c r="G13" i="18"/>
  <c r="F13" i="18"/>
  <c r="E13" i="18"/>
  <c r="D13" i="18"/>
  <c r="C13" i="18"/>
  <c r="C6" i="18" s="1"/>
  <c r="B13" i="18"/>
  <c r="H13" i="18" s="1"/>
  <c r="AA12" i="18"/>
  <c r="W12" i="18"/>
  <c r="V12" i="18"/>
  <c r="U12" i="18"/>
  <c r="T12" i="18"/>
  <c r="O12" i="18"/>
  <c r="L12" i="18"/>
  <c r="J12" i="18"/>
  <c r="G12" i="18"/>
  <c r="F12" i="18"/>
  <c r="E12" i="18"/>
  <c r="D12" i="18"/>
  <c r="C12" i="18"/>
  <c r="B12" i="18"/>
  <c r="B6" i="18" s="1"/>
  <c r="AA11" i="18"/>
  <c r="V11" i="18"/>
  <c r="U11" i="18"/>
  <c r="W11" i="18" s="1"/>
  <c r="T11" i="18"/>
  <c r="O11" i="18"/>
  <c r="L11" i="18"/>
  <c r="J11" i="18"/>
  <c r="H11" i="18"/>
  <c r="G11" i="18"/>
  <c r="F11" i="18"/>
  <c r="E11" i="18"/>
  <c r="D11" i="18"/>
  <c r="C11" i="18"/>
  <c r="B11" i="18"/>
  <c r="AA10" i="18"/>
  <c r="AA6" i="18" s="1"/>
  <c r="V10" i="18"/>
  <c r="U10" i="18"/>
  <c r="W10" i="18" s="1"/>
  <c r="T10" i="18"/>
  <c r="O10" i="18"/>
  <c r="L10" i="18"/>
  <c r="J10" i="18"/>
  <c r="H10" i="18"/>
  <c r="G10" i="18"/>
  <c r="F10" i="18"/>
  <c r="E10" i="18"/>
  <c r="D10" i="18"/>
  <c r="C10" i="18"/>
  <c r="B10" i="18"/>
  <c r="AA9" i="18"/>
  <c r="V9" i="18"/>
  <c r="T9" i="18"/>
  <c r="U9" i="18" s="1"/>
  <c r="W9" i="18" s="1"/>
  <c r="O9" i="18"/>
  <c r="L9" i="18"/>
  <c r="J9" i="18"/>
  <c r="H9" i="18"/>
  <c r="G9" i="18"/>
  <c r="F9" i="18"/>
  <c r="E9" i="18"/>
  <c r="D9" i="18"/>
  <c r="C9" i="18"/>
  <c r="B9" i="18"/>
  <c r="AA8" i="18"/>
  <c r="V8" i="18"/>
  <c r="V6" i="18" s="1"/>
  <c r="O8" i="18"/>
  <c r="O6" i="18" s="1"/>
  <c r="L8" i="18"/>
  <c r="L6" i="18" s="1"/>
  <c r="J8" i="18"/>
  <c r="H8" i="18"/>
  <c r="G8" i="18"/>
  <c r="F8" i="18"/>
  <c r="E8" i="18"/>
  <c r="D8" i="18"/>
  <c r="C8" i="18"/>
  <c r="B8" i="18"/>
  <c r="AB6" i="18"/>
  <c r="Z6" i="18"/>
  <c r="X6" i="18"/>
  <c r="S6" i="18"/>
  <c r="R6" i="18"/>
  <c r="Q6" i="18"/>
  <c r="P6" i="18"/>
  <c r="N6" i="18"/>
  <c r="M6" i="18"/>
  <c r="K6" i="18"/>
  <c r="J6" i="18"/>
  <c r="G6" i="18"/>
  <c r="H36" i="12"/>
  <c r="D36" i="12" s="1"/>
  <c r="G36" i="12"/>
  <c r="C36" i="12"/>
  <c r="H34" i="12"/>
  <c r="D34" i="12" s="1"/>
  <c r="G34" i="12"/>
  <c r="C34" i="12"/>
  <c r="H32" i="12"/>
  <c r="G32" i="12"/>
  <c r="D32" i="12"/>
  <c r="C32" i="12"/>
  <c r="H30" i="12"/>
  <c r="G30" i="12"/>
  <c r="D30" i="12"/>
  <c r="C30" i="12"/>
  <c r="H28" i="12"/>
  <c r="D28" i="12" s="1"/>
  <c r="G28" i="12"/>
  <c r="C28" i="12"/>
  <c r="H26" i="12"/>
  <c r="D26" i="12" s="1"/>
  <c r="G26" i="12"/>
  <c r="C26" i="12"/>
  <c r="H24" i="12"/>
  <c r="G24" i="12"/>
  <c r="D24" i="12"/>
  <c r="C24" i="12"/>
  <c r="H22" i="12"/>
  <c r="G22" i="12"/>
  <c r="D22" i="12"/>
  <c r="C22" i="12"/>
  <c r="H20" i="12"/>
  <c r="D20" i="12" s="1"/>
  <c r="G20" i="12"/>
  <c r="C20" i="12"/>
  <c r="H18" i="12"/>
  <c r="D18" i="12" s="1"/>
  <c r="G18" i="12"/>
  <c r="C18" i="12"/>
  <c r="H16" i="12"/>
  <c r="G16" i="12"/>
  <c r="G8" i="12" s="1"/>
  <c r="D16" i="12"/>
  <c r="C16" i="12"/>
  <c r="H14" i="12"/>
  <c r="G14" i="12"/>
  <c r="D14" i="12"/>
  <c r="C14" i="12"/>
  <c r="H12" i="12"/>
  <c r="H8" i="12" s="1"/>
  <c r="G12" i="12"/>
  <c r="C12" i="12"/>
  <c r="H10" i="12"/>
  <c r="D10" i="12" s="1"/>
  <c r="G10" i="12"/>
  <c r="C10" i="12"/>
  <c r="C8" i="12" s="1"/>
  <c r="L8" i="12"/>
  <c r="K8" i="12"/>
  <c r="J8" i="12"/>
  <c r="I8" i="12"/>
  <c r="F8" i="12"/>
  <c r="E8" i="12"/>
  <c r="U8" i="10"/>
  <c r="T8" i="10"/>
  <c r="S8" i="10"/>
  <c r="R8" i="10"/>
  <c r="Q8" i="10"/>
  <c r="P8" i="10"/>
  <c r="U7" i="10"/>
  <c r="T7" i="10"/>
  <c r="S7" i="10"/>
  <c r="R7" i="10"/>
  <c r="Q7" i="10"/>
  <c r="P7" i="10"/>
  <c r="M40" i="9"/>
  <c r="L40" i="9"/>
  <c r="K40" i="9"/>
  <c r="J40" i="9"/>
  <c r="I40" i="9"/>
  <c r="H40" i="9"/>
  <c r="G40" i="9"/>
  <c r="F40" i="9"/>
  <c r="E40" i="9"/>
  <c r="D40" i="9"/>
  <c r="C40" i="9"/>
  <c r="B40" i="9"/>
  <c r="M24" i="9"/>
  <c r="M8" i="9" s="1"/>
  <c r="L24" i="9"/>
  <c r="L8" i="9" s="1"/>
  <c r="K24" i="9"/>
  <c r="J24" i="9"/>
  <c r="I24" i="9"/>
  <c r="I8" i="9" s="1"/>
  <c r="H24" i="9"/>
  <c r="H8" i="9" s="1"/>
  <c r="G24" i="9"/>
  <c r="F24" i="9"/>
  <c r="E24" i="9"/>
  <c r="D24" i="9"/>
  <c r="C24" i="9"/>
  <c r="B24" i="9"/>
  <c r="O8" i="9"/>
  <c r="N8" i="9"/>
  <c r="K8" i="9"/>
  <c r="J8" i="9"/>
  <c r="G8" i="9"/>
  <c r="F8" i="9"/>
  <c r="E8" i="9"/>
  <c r="D8" i="9"/>
  <c r="C8" i="9"/>
  <c r="B8" i="9"/>
  <c r="G8" i="7"/>
  <c r="F8" i="7"/>
  <c r="E8" i="7"/>
  <c r="D8" i="7"/>
  <c r="G7" i="22"/>
  <c r="F7" i="22"/>
  <c r="E7" i="22"/>
  <c r="D7" i="22"/>
  <c r="C7" i="22"/>
  <c r="T6" i="21"/>
  <c r="S6" i="21"/>
  <c r="R6" i="21"/>
  <c r="Q6" i="21"/>
  <c r="P6" i="21"/>
  <c r="O6" i="21"/>
  <c r="N6" i="21"/>
  <c r="M6" i="21"/>
  <c r="L6" i="21"/>
  <c r="K6" i="21"/>
  <c r="J6" i="21"/>
  <c r="I6" i="21"/>
  <c r="H6" i="21"/>
  <c r="G6" i="21"/>
  <c r="F6" i="21"/>
  <c r="E6" i="21"/>
  <c r="D6" i="21"/>
  <c r="C6" i="21"/>
  <c r="B6" i="21"/>
  <c r="J7" i="20"/>
  <c r="I7" i="20"/>
  <c r="H7" i="20"/>
  <c r="G7" i="20"/>
  <c r="F7" i="20"/>
  <c r="E7" i="20"/>
  <c r="D7" i="20"/>
  <c r="C7" i="20"/>
  <c r="B7" i="20"/>
  <c r="W38" i="18" l="1"/>
  <c r="T8" i="18"/>
  <c r="W33" i="18"/>
  <c r="W22" i="18" s="1"/>
  <c r="D12" i="12"/>
  <c r="D8" i="12" s="1"/>
  <c r="H12" i="18"/>
  <c r="H6" i="18" s="1"/>
  <c r="T6" i="18" l="1"/>
  <c r="U8" i="18"/>
  <c r="U6" i="18" l="1"/>
  <c r="W8" i="18"/>
  <c r="W6" i="18" s="1"/>
</calcChain>
</file>

<file path=xl/sharedStrings.xml><?xml version="1.0" encoding="utf-8"?>
<sst xmlns="http://schemas.openxmlformats.org/spreadsheetml/2006/main" count="1108" uniqueCount="337">
  <si>
    <t>广西各类土地面积统计表</t>
  </si>
  <si>
    <t>附表1</t>
  </si>
  <si>
    <t>单位：公顷</t>
  </si>
  <si>
    <t>统计单位</t>
  </si>
  <si>
    <t>土地
总面积</t>
  </si>
  <si>
    <r>
      <rPr>
        <b/>
        <sz val="9"/>
        <rFont val="宋体"/>
        <charset val="134"/>
      </rPr>
      <t>林</t>
    </r>
    <r>
      <rPr>
        <b/>
        <sz val="9"/>
        <rFont val="Times New Roman"/>
        <family val="1"/>
      </rPr>
      <t xml:space="preserve">     </t>
    </r>
    <r>
      <rPr>
        <b/>
        <sz val="9"/>
        <rFont val="宋体"/>
        <charset val="134"/>
      </rPr>
      <t>地</t>
    </r>
  </si>
  <si>
    <t>非林地</t>
  </si>
  <si>
    <t>合计</t>
  </si>
  <si>
    <t>有林地</t>
  </si>
  <si>
    <t>疏林地</t>
  </si>
  <si>
    <t>灌木林地</t>
  </si>
  <si>
    <t>未成林造林地</t>
  </si>
  <si>
    <t>苗圃地</t>
  </si>
  <si>
    <t>无立木林地</t>
  </si>
  <si>
    <t>其他地类</t>
  </si>
  <si>
    <t>小计</t>
  </si>
  <si>
    <t>乔木林地</t>
  </si>
  <si>
    <t>红树林</t>
  </si>
  <si>
    <t>竹林</t>
  </si>
  <si>
    <t>国家特灌</t>
  </si>
  <si>
    <t>其它灌木林</t>
  </si>
  <si>
    <t>纯林</t>
  </si>
  <si>
    <t>混交林</t>
  </si>
  <si>
    <t>广西区</t>
  </si>
  <si>
    <t>南宁市</t>
  </si>
  <si>
    <t>柳州市</t>
  </si>
  <si>
    <t>桂林市</t>
  </si>
  <si>
    <t>梧州市</t>
  </si>
  <si>
    <t>北海市</t>
  </si>
  <si>
    <t>防城港市</t>
  </si>
  <si>
    <t>钦州市</t>
  </si>
  <si>
    <t>贵港市</t>
  </si>
  <si>
    <t>玉林市</t>
  </si>
  <si>
    <t>百色市</t>
  </si>
  <si>
    <t>贺州市</t>
  </si>
  <si>
    <t>河池市</t>
  </si>
  <si>
    <t>来宾市</t>
  </si>
  <si>
    <t>崇左市</t>
  </si>
  <si>
    <t xml:space="preserve">  广西2016～2020年森林火灾情况统计表</t>
  </si>
  <si>
    <t xml:space="preserve">附表2 </t>
  </si>
  <si>
    <t>年份</t>
  </si>
  <si>
    <t>森林火灾次数</t>
  </si>
  <si>
    <t>火场总面积(公顷)</t>
  </si>
  <si>
    <t>受害森林面积(公顷)</t>
  </si>
  <si>
    <t>损失林木成林蓄积
(立方米)</t>
  </si>
  <si>
    <t>幼林株数(万株)</t>
  </si>
  <si>
    <t>人员伤亡</t>
  </si>
  <si>
    <t>其它损失折   款(万元)</t>
  </si>
  <si>
    <t>出动扑火人工(工日)</t>
  </si>
  <si>
    <t>出动车辆(台)</t>
  </si>
  <si>
    <t>出动</t>
  </si>
  <si>
    <t>扑火经费(万元)</t>
  </si>
  <si>
    <t>“十三五”期间森林火灾受害率(‰)</t>
  </si>
  <si>
    <t>年均森林火灾发生率（次/（a·10万公顷）</t>
  </si>
  <si>
    <t>计</t>
  </si>
  <si>
    <t>一般火灾</t>
  </si>
  <si>
    <t>较大火灾</t>
  </si>
  <si>
    <t>重大火灾</t>
  </si>
  <si>
    <t>特大火灾</t>
  </si>
  <si>
    <t>其    中</t>
  </si>
  <si>
    <t>轻伤</t>
  </si>
  <si>
    <t>重伤</t>
  </si>
  <si>
    <t>死亡</t>
  </si>
  <si>
    <t>其中汽车</t>
  </si>
  <si>
    <t>有人机(架次)</t>
  </si>
  <si>
    <t>无人机(架次)</t>
  </si>
  <si>
    <t>火灾</t>
  </si>
  <si>
    <t>原始林</t>
  </si>
  <si>
    <t>人工林</t>
  </si>
  <si>
    <t>广西</t>
  </si>
  <si>
    <t xml:space="preserve">  广西森林防火机构、队伍建设现状统计表</t>
  </si>
  <si>
    <t>附表3</t>
  </si>
  <si>
    <t>单位</t>
  </si>
  <si>
    <t>防火检查站、点</t>
  </si>
  <si>
    <t>专业森林消防队</t>
  </si>
  <si>
    <t>半专业森林消防队</t>
  </si>
  <si>
    <t>群众森林消防队</t>
  </si>
  <si>
    <t>护林员(人)</t>
  </si>
  <si>
    <t>备注</t>
  </si>
  <si>
    <t>检查站(个)</t>
  </si>
  <si>
    <t>管护站(个)</t>
  </si>
  <si>
    <t>队数</t>
  </si>
  <si>
    <t>人数</t>
  </si>
  <si>
    <t>其中区直林场</t>
  </si>
  <si>
    <t>高峰林场</t>
  </si>
  <si>
    <t>七坡林场</t>
  </si>
  <si>
    <t>良凤江</t>
  </si>
  <si>
    <t>东门林场</t>
  </si>
  <si>
    <t>钦廉林场</t>
  </si>
  <si>
    <t>博白林场</t>
  </si>
  <si>
    <t>六万林场</t>
  </si>
  <si>
    <t>大桂山林场</t>
  </si>
  <si>
    <t>防火检查站包括在各重大节假日临时设置的。</t>
  </si>
  <si>
    <t>黄冕林场</t>
  </si>
  <si>
    <t>雅长林场</t>
  </si>
  <si>
    <t>派阳山林场</t>
  </si>
  <si>
    <t>三门江林场</t>
  </si>
  <si>
    <t>维都林场</t>
  </si>
  <si>
    <t>护林员兼半专业队</t>
  </si>
  <si>
    <t>沙塘林场</t>
  </si>
  <si>
    <t>热林中心</t>
  </si>
  <si>
    <t>其中保护区</t>
  </si>
  <si>
    <t>花坪国家级自然保护区</t>
  </si>
  <si>
    <t>弄岗国家级自然保护区</t>
  </si>
  <si>
    <t>大瑶山国家级自然保护区</t>
  </si>
  <si>
    <t>木论国家级自然保护区</t>
  </si>
  <si>
    <t>猫儿山国家级自然保护区</t>
  </si>
  <si>
    <t>大明山国家级自然保护区</t>
  </si>
  <si>
    <t>十万大山国家级自然保护区</t>
  </si>
  <si>
    <t>千家洞国家级自然保护区</t>
  </si>
  <si>
    <t>岑王老山国家级自然保护区</t>
  </si>
  <si>
    <t>九万山国家级自然保护区</t>
  </si>
  <si>
    <t>金钟山国家级自然保护区</t>
  </si>
  <si>
    <t>大桂山鳄蜥自然保护区</t>
  </si>
  <si>
    <t>邦亮长臂猿国家级保护区</t>
  </si>
  <si>
    <t>恩城国家级自然保护区</t>
  </si>
  <si>
    <t>元宝山国家自然保护区</t>
  </si>
  <si>
    <t>山口国家级红树林生态自然保护区</t>
  </si>
  <si>
    <t>通信车</t>
  </si>
  <si>
    <t>野外太阳能供电设备</t>
  </si>
  <si>
    <t>手持台</t>
  </si>
  <si>
    <t>中型</t>
  </si>
  <si>
    <t>小型</t>
  </si>
  <si>
    <t>总数</t>
  </si>
  <si>
    <t>火险因子监测站（座）</t>
  </si>
  <si>
    <t>防火瞭望监测系统</t>
  </si>
  <si>
    <t>无人机（架）</t>
  </si>
  <si>
    <t>专业队营房</t>
  </si>
  <si>
    <t>车库</t>
  </si>
  <si>
    <t>训练场</t>
  </si>
  <si>
    <t>物资储备库</t>
  </si>
  <si>
    <t>森林消防车辆（辆）</t>
  </si>
  <si>
    <t>灭火机具装备</t>
  </si>
  <si>
    <t>视频监控系统（个）</t>
  </si>
  <si>
    <t>瞭望台（座）</t>
  </si>
  <si>
    <t>瞭望覆盖面积（公顷）</t>
  </si>
  <si>
    <t>数量（座）</t>
  </si>
  <si>
    <t>面积
(平方米)</t>
  </si>
  <si>
    <t>数量（处）</t>
  </si>
  <si>
    <t>有效库容
(平方米)</t>
  </si>
  <si>
    <t>防火专用小型车辆（辆）</t>
  </si>
  <si>
    <t>防火专用大型车辆（辆）</t>
  </si>
  <si>
    <t>大型机动灭火装备（台）</t>
  </si>
  <si>
    <t>便携手持灭火机具（支、个）</t>
  </si>
  <si>
    <t>低值易耗灭火工具（支、个）</t>
  </si>
  <si>
    <t>营房、仓库为临时性；防火公路为林区道路</t>
  </si>
  <si>
    <t>其他车辆为运兵车</t>
  </si>
  <si>
    <t>其它车辆为运兵车,其中一辆正在办理报废手续。</t>
  </si>
  <si>
    <t>1.森林消防车辆因防火宣传需要配备了部分给营林生产单位，其中一辆消防运输车已不能使用待报废。2.桂湘粤边界森林重点火险区综合治理三期工程建设项目大桂山林场消防队新营房已经建成，但营区其它设施如训练场所、食堂、储备库、营区场地平整排水等建设因资金问题尚未建设完善，故新营房目前仍没有投入使用。</t>
  </si>
  <si>
    <t xml:space="preserve">  广西防火隔离带现状统计表</t>
  </si>
  <si>
    <t>防火隔离带(千米)</t>
  </si>
  <si>
    <t>自然阻隔带</t>
  </si>
  <si>
    <t>工程阻隔带</t>
  </si>
  <si>
    <t>生物阻隔带</t>
  </si>
  <si>
    <t>组合阻隔带</t>
  </si>
  <si>
    <t>林带</t>
  </si>
  <si>
    <t>总计</t>
  </si>
  <si>
    <t>其中：重点区域</t>
  </si>
  <si>
    <t>广西“十四五”森林防火预警监测系统规划表</t>
  </si>
  <si>
    <t>附表7</t>
  </si>
  <si>
    <t>单位：套、座、台、辆、个</t>
  </si>
  <si>
    <t>森林火险预警系统</t>
  </si>
  <si>
    <t>瞭望监测系统</t>
  </si>
  <si>
    <t>巡护</t>
  </si>
  <si>
    <t>火险要素监测
站完善升级</t>
  </si>
  <si>
    <t>新建视频监控
系统</t>
  </si>
  <si>
    <t>维修瞭望塔</t>
  </si>
  <si>
    <t>小型无人机</t>
  </si>
  <si>
    <t>摩托车</t>
  </si>
  <si>
    <t>巡护船（艇）</t>
  </si>
  <si>
    <t>北斗巡护终端</t>
  </si>
  <si>
    <t>其中重点区</t>
  </si>
  <si>
    <t>广西“十四五”森林防火通信系统规划表</t>
  </si>
  <si>
    <t>卫星通讯网</t>
  </si>
  <si>
    <t>超短波通信网（其中数字的要单独列出）</t>
  </si>
  <si>
    <t>短波通信网</t>
  </si>
  <si>
    <t>VSAT卫星固定站</t>
  </si>
  <si>
    <t>VSAT便携站（含车载）</t>
  </si>
  <si>
    <t>海事卫星系统</t>
  </si>
  <si>
    <t>固定基站（中继站）</t>
  </si>
  <si>
    <t>背负台（移动基站）</t>
  </si>
  <si>
    <t>超短波车载台</t>
  </si>
  <si>
    <t>语音网关（有无线转接器）</t>
  </si>
  <si>
    <t>视频传输系统</t>
  </si>
  <si>
    <t>海事卫星电话</t>
  </si>
  <si>
    <t>车载台</t>
  </si>
  <si>
    <t>全区合计</t>
  </si>
  <si>
    <t>省本级</t>
  </si>
  <si>
    <t>区直林场合计</t>
  </si>
  <si>
    <t>保护区合计</t>
  </si>
  <si>
    <t>广西“十四五”森林防火信息系统规划表</t>
  </si>
  <si>
    <t>单位：台、套</t>
  </si>
  <si>
    <t>智能化监测信息系统</t>
  </si>
  <si>
    <t>智能化防火业务系统</t>
  </si>
  <si>
    <t>指挥中心面积</t>
  </si>
  <si>
    <t>会议音响系统</t>
  </si>
  <si>
    <t>中央控制系统</t>
  </si>
  <si>
    <t>UPS电源</t>
  </si>
  <si>
    <t>系统平台</t>
  </si>
  <si>
    <t>GPS指挥系统</t>
  </si>
  <si>
    <t>地理信息系统</t>
  </si>
  <si>
    <t>卫星热点判读系统</t>
  </si>
  <si>
    <t>北斗管理终端</t>
  </si>
  <si>
    <t>业务软件</t>
  </si>
  <si>
    <t>广西“十四五”森林防火队伍建设规划表</t>
  </si>
  <si>
    <t>森林消防队伍</t>
  </si>
  <si>
    <t>护林员</t>
  </si>
  <si>
    <t>队伍合计</t>
  </si>
  <si>
    <t>人员合计</t>
  </si>
  <si>
    <t>专业森林防火队伍
（改扩建）</t>
  </si>
  <si>
    <t>半专业森林防火队伍
（改扩建）</t>
  </si>
  <si>
    <t>新建群众森林防火队伍
（护林员联防）</t>
  </si>
  <si>
    <t>人员（人）</t>
  </si>
  <si>
    <t>摩托车（辆）</t>
  </si>
  <si>
    <t>防城港</t>
  </si>
  <si>
    <t>林火阻隔系统</t>
  </si>
  <si>
    <t>广西“十三五”森林防火装备与设施建设规划表</t>
  </si>
  <si>
    <r>
      <rPr>
        <sz val="10"/>
        <rFont val="宋体"/>
        <charset val="134"/>
      </rPr>
      <t>附表1</t>
    </r>
    <r>
      <rPr>
        <sz val="10"/>
        <rFont val="宋体"/>
        <charset val="134"/>
      </rPr>
      <t>0</t>
    </r>
  </si>
  <si>
    <t>风力灭火机</t>
  </si>
  <si>
    <t>高压细水雾灭火机</t>
  </si>
  <si>
    <t>储气式泡沫（水雾）灭火机</t>
  </si>
  <si>
    <t>脉冲气压喷雾水枪</t>
  </si>
  <si>
    <t>空气压缩机</t>
  </si>
  <si>
    <t>其他以水灭火装备</t>
  </si>
  <si>
    <t>其它装备</t>
  </si>
  <si>
    <t>高压水泵</t>
  </si>
  <si>
    <t>接力水泵</t>
  </si>
  <si>
    <t>消防
水池（窖）</t>
  </si>
  <si>
    <t>消防水车(四轮越野消防水车）（每个乡镇一辆）</t>
  </si>
  <si>
    <r>
      <rPr>
        <sz val="10"/>
        <rFont val="宋体"/>
        <charset val="134"/>
      </rPr>
      <t>越野运兵车(每个县</t>
    </r>
    <r>
      <rPr>
        <sz val="10"/>
        <rFont val="宋体"/>
        <charset val="134"/>
      </rPr>
      <t>1辆）</t>
    </r>
  </si>
  <si>
    <t>森林防火指挥车</t>
  </si>
  <si>
    <t>装备运输车</t>
  </si>
  <si>
    <t>其它大型装备</t>
  </si>
  <si>
    <t>宣教系统</t>
  </si>
  <si>
    <t>实训基地</t>
  </si>
  <si>
    <t>半专业队营房</t>
  </si>
  <si>
    <t>森林消防专用训练场</t>
  </si>
  <si>
    <t>物资储备库(含改扩建)</t>
  </si>
  <si>
    <t>检查站</t>
  </si>
  <si>
    <r>
      <rPr>
        <sz val="10"/>
        <rFont val="宋体"/>
        <charset val="134"/>
      </rPr>
      <t>全道路运兵车(坦克</t>
    </r>
    <r>
      <rPr>
        <sz val="10"/>
        <rFont val="宋体"/>
        <charset val="134"/>
      </rPr>
      <t>)</t>
    </r>
  </si>
  <si>
    <t>推土机（阻隔带开设机）</t>
  </si>
  <si>
    <t>挖掘机</t>
  </si>
  <si>
    <t>宣传车</t>
  </si>
  <si>
    <t>大型宣传牌（每个乡镇一个）</t>
  </si>
  <si>
    <t>宣传碑（每个乡镇一座）</t>
  </si>
  <si>
    <t>宣传窗</t>
  </si>
  <si>
    <t>宣教设备（每个乡镇一套）</t>
  </si>
  <si>
    <t>台</t>
  </si>
  <si>
    <t>套</t>
  </si>
  <si>
    <t>个</t>
  </si>
  <si>
    <t>辆</t>
  </si>
  <si>
    <t>座</t>
  </si>
  <si>
    <t>广西“十四五”森林防火装备与设施建设规划表</t>
  </si>
  <si>
    <t>单兵助力牵引车</t>
  </si>
  <si>
    <t>超高速涡流风力灭火机</t>
  </si>
  <si>
    <t>消防机械外骨骼</t>
  </si>
  <si>
    <t>脉冲式高压灭火水炮</t>
  </si>
  <si>
    <t>蓄水池</t>
  </si>
  <si>
    <t>车载重型水泵</t>
  </si>
  <si>
    <t>大型无人机(无人机灭火)</t>
  </si>
  <si>
    <t>轻型全地形车</t>
  </si>
  <si>
    <t>机具车</t>
  </si>
  <si>
    <t>野外火源管控</t>
  </si>
  <si>
    <t>专业队营房（含改扩建）</t>
  </si>
  <si>
    <t>靠前驻防指挥所</t>
  </si>
  <si>
    <t>森林防火监控语音提示器</t>
  </si>
  <si>
    <t>宣传片制作</t>
  </si>
  <si>
    <t>大型宣传拍</t>
  </si>
  <si>
    <t>中型宣传牌</t>
  </si>
  <si>
    <t>林区建议卡点</t>
  </si>
  <si>
    <t>条</t>
  </si>
  <si>
    <t>广西“十四五”林火阻隔系统建设规划表</t>
  </si>
  <si>
    <t>新建生物防火林带（公里）</t>
  </si>
  <si>
    <t>改造升级生物防火林带（公里）</t>
  </si>
  <si>
    <t>新建工程阻隔带
（公里）</t>
  </si>
  <si>
    <t>改造升级工程阻隔带
（公里）</t>
  </si>
  <si>
    <t>边境防护林带</t>
  </si>
  <si>
    <t>林缘乔木防火林带</t>
  </si>
  <si>
    <t>林缘灌木防火林带</t>
  </si>
  <si>
    <t>林缘防火林带</t>
  </si>
  <si>
    <t>均为重点区</t>
  </si>
  <si>
    <t>广西“十四五”森林防火重点建设工程一览表</t>
  </si>
  <si>
    <t>序号</t>
  </si>
  <si>
    <t>工程名称</t>
  </si>
  <si>
    <t>项目名称</t>
  </si>
  <si>
    <t>建设地点或范围</t>
  </si>
  <si>
    <t>建设任务</t>
  </si>
  <si>
    <t>投资
（万元）</t>
  </si>
  <si>
    <t>林火监测预警水平提升工程</t>
  </si>
  <si>
    <t>防火智慧化平台构建项目</t>
  </si>
  <si>
    <t>广西14个市111个县级行政单位及13家区直国有林场、18家国家级自然保护区</t>
  </si>
  <si>
    <t>对全区综合调度平台进行升级，建设融合立体化感知、智能化监测预警、信息化管理为一体的森林防火智慧化平台。强化与应急、气象等多部门的数据互联，加强短临预报和预警速报，实现各级林业主管部门与其他行业部门、森林防火专业（半专业）队伍互联互通、协调联动。对全区14个市、111个县级原森林防火综合调度平台进行软、硬件升级，完善13家区直林场、18个国家级自然保护区智慧化平台构建。</t>
  </si>
  <si>
    <t>林火视频监控系统建设项目</t>
  </si>
  <si>
    <t>9个重点森林防火区涉及的48个重点治理县及31个国有单位（包括林场、保护区）</t>
  </si>
  <si>
    <t>结合综合治理工程建设项目，在森林重点防火区新建林火视频监控系统前端131座，同时对现有林火视频监控中控系统进行升级，实现9个森林防火重点区域内森林保护价值高、林火频发、敏感性高的林区视频监测系统全覆盖。</t>
  </si>
  <si>
    <t>纳入综合治理工程项目投资</t>
  </si>
  <si>
    <t>卫星遥感应用项目</t>
  </si>
  <si>
    <t>广西14个市111个县级行政单位</t>
  </si>
  <si>
    <t>完善森林火险重点区卫星遥感设施设备建设，利用高分辨遥感卫星对重点区域开展实时监测，准确掌握火场发展态势，利用高分辨率卫星影像，对森林火灾监测、甄别、预测及灾害损失评估提供辅助决策，全面提升森林火险预警监测能力。</t>
  </si>
  <si>
    <t>航空护林项目</t>
  </si>
  <si>
    <t>通过购买航空护林服务有效解决悬崖火“上不去”、沟谷火“够不着”的难题，进一步提升重点区域森林火灾防范化解能力。</t>
  </si>
  <si>
    <t>火险因子监测站改造升级项目</t>
  </si>
  <si>
    <t>全区原有的82座火险因子监测站</t>
  </si>
  <si>
    <t>通过对现有的251座火险因子监测站改造升级，增加负氧离子实时监测设备，增加数据实现统计、查询模块，并对原有气象因子监测设备进行维修、维护，保障设备正常使用，重点区域森林火灾实时监测，全面提升重点区域森林火险预警准确率。</t>
  </si>
  <si>
    <t>林业防火力量建设工程</t>
  </si>
  <si>
    <t>林业防火队伍建设项目</t>
  </si>
  <si>
    <t>9个重点森林防火区的48个重点治理县及13家区直国有林场</t>
  </si>
  <si>
    <t>部分纳入综合治理工程项目投资</t>
  </si>
  <si>
    <t>护林员联防力量建设项目</t>
  </si>
  <si>
    <t>建立完善的护林员联防机制，新建群众森林消防队伍384支，队员3840人，主要负责野外火源综合管控，并按2人1组配备巡逻摩托车。</t>
  </si>
  <si>
    <t>队伍专业化培训建设项目</t>
  </si>
  <si>
    <t>在南宁建设1处国家级森林防火实训基地，对全区所有森林防火专业队员、半专业队员开展培训，通过理论培训与实战演练相结合的方式全面提升队员的综合作战能力。</t>
  </si>
  <si>
    <t>含国家级实训基地建设投资</t>
  </si>
  <si>
    <t>林火阻隔系统建设工程</t>
  </si>
  <si>
    <t>防火阻隔系统建设项目</t>
  </si>
  <si>
    <t>国境线、9个重点森林防火区涉及的48个重点治理县及31个国有单位（包括林场、保护区）</t>
  </si>
  <si>
    <t>在边境线、重点林区、重点保护目标、城市周边以及山脚田边地带新建防火林带3811公里，其中新建边境防火林带48公里，改造防火林带1860公里，提高林区阻隔网密度，构建自然阻隔带、工程阻隔带和生物阻隔带有机结合的森林火灾阻隔网。</t>
  </si>
  <si>
    <t>防火应急道路建设项目</t>
  </si>
  <si>
    <t>13家区直国有林场</t>
  </si>
  <si>
    <t>火灾隐患防范工程</t>
  </si>
  <si>
    <t>野外火源管控体系建设项目</t>
  </si>
  <si>
    <t>重点隐患排查整治项目</t>
  </si>
  <si>
    <t>开展旅游景区、重点林区火灾隐患排查治理、林区易燃易爆场所隐患排查治理、林区输配电设施火灾隐患专项排查治理等专项行动，清理重要设施周边及重点部位林缘地带可燃物1638公里，强化对火情频发地区及重点林区的火灾隐患风险管控。</t>
  </si>
  <si>
    <t>防火宣教体系建设项目</t>
  </si>
  <si>
    <t>在重点防治区设置474座森林防火监控语音提示器、79座大型宣传牌、158座中型宣传牌，同时为各市、县配备144辆森林防火宣传车，在节假日充分发挥133个简易卡点及144辆森林消防宣传车的作用，同时配合宣传片制作、播放，真正将宣传教育常态化，做到“防期有阶段、宣传不间断”。</t>
  </si>
  <si>
    <t xml:space="preserve"> 广西森林防火基础设施设备现状统计表</t>
    <phoneticPr fontId="31" type="noConversion"/>
  </si>
  <si>
    <t>附表4</t>
    <phoneticPr fontId="31" type="noConversion"/>
  </si>
  <si>
    <t>附表5</t>
    <phoneticPr fontId="31" type="noConversion"/>
  </si>
  <si>
    <t>附表6</t>
    <phoneticPr fontId="31" type="noConversion"/>
  </si>
  <si>
    <t>附表7</t>
    <phoneticPr fontId="31" type="noConversion"/>
  </si>
  <si>
    <t>附表8</t>
    <phoneticPr fontId="31" type="noConversion"/>
  </si>
  <si>
    <t>附表10</t>
    <phoneticPr fontId="31" type="noConversion"/>
  </si>
  <si>
    <t>附表9</t>
    <phoneticPr fontId="31" type="noConversion"/>
  </si>
  <si>
    <t>附表11</t>
    <phoneticPr fontId="31" type="noConversion"/>
  </si>
  <si>
    <t>针对13家国有林场现有的9支森林消防专业队伍进行扩建，增加队员数量165人，对重点治理区的56支半专业队进行扩建，增加队员1157人。完成17座营房、48座靠前驻防指挥所、65处森林消防专用训练场、66座物资储备库建设，根据《森林消防队伍建设和管理规定》，购置单兵助理牵引车71台、超高速涡流风力灭火机2467台，消防机械外骨骼2467台等新型扑火装备，购置轻型全地形车81辆等森林消防车辆，同时普及以水灭火手段，增加脉冲式高压灭火水炮2467台，车载重型水泵580台等以水灭火设备，完善193座处置突发火情的蓄水池建设，实现森林防火专业队伍、重点区森林防火半专业队伍100%装备配备率，全面提升重点林区专业、半专业队伍综合战斗能力。</t>
    <phoneticPr fontId="31" type="noConversion"/>
  </si>
  <si>
    <t>加强对国有林场、自然保护地、旅游景区、城镇周边林区的火源管控，通过建设133个简易卡点，持续完善野外火源管控体系建设，实现野外火源精细化管控。</t>
    <phoneticPr fontId="31" type="noConversion"/>
  </si>
  <si>
    <t>对国有林区内原通行存在障碍的58.5公里集材道进行改造升级，打通内部断头路，新建林区内部道路63.0公里，实现工程阻隔带与生物阻隔带、自然阻隔带有机结合，全面提升国有林区阻隔网密度。</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</si>
</sst>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_-* #,##0_-;\-* #,##0_-;_-* &quot;-&quot;_-;_-@_-"/>
    <numFmt numFmtId="177" formatCode="_-* #,##0.00_-;\-* #,##0.00_-;_-* &quot;-&quot;??_-;_-@_-"/>
    <numFmt numFmtId="178" formatCode="0.0_);[Red]\(0.0\)"/>
    <numFmt numFmtId="179" formatCode="0_ "/>
    <numFmt numFmtId="180" formatCode="0.0%"/>
    <numFmt numFmtId="181" formatCode="0_);[Red]\(0\)"/>
    <numFmt numFmtId="182" formatCode="0.00_ "/>
    <numFmt numFmtId="183" formatCode="0.0_ "/>
    <numFmt numFmtId="184" formatCode="0.00_);[Red]\(0.00\)"/>
  </numFmts>
  <fonts count="36" x14ac:knownFonts="1">
    <font>
      <sz val="12"/>
      <name val="宋体"/>
      <charset val="134"/>
    </font>
    <font>
      <b/>
      <sz val="16"/>
      <name val="宋体"/>
      <charset val="134"/>
    </font>
    <font>
      <sz val="9"/>
      <name val="宋体"/>
      <charset val="134"/>
    </font>
    <font>
      <b/>
      <sz val="9"/>
      <name val="宋体"/>
      <charset val="134"/>
    </font>
    <font>
      <sz val="9"/>
      <color theme="1"/>
      <name val="宋体"/>
      <charset val="134"/>
    </font>
    <font>
      <sz val="10"/>
      <name val="宋体"/>
      <charset val="134"/>
    </font>
    <font>
      <sz val="12"/>
      <name val="Times New Roman"/>
      <family val="1"/>
    </font>
    <font>
      <b/>
      <sz val="9"/>
      <name val="Times New Roman"/>
      <family val="1"/>
    </font>
    <font>
      <sz val="9"/>
      <name val="Times New Roman"/>
      <family val="1"/>
    </font>
    <font>
      <sz val="10"/>
      <name val="Times New Roman"/>
      <family val="1"/>
    </font>
    <font>
      <sz val="10"/>
      <color indexed="8"/>
      <name val="Arial"/>
      <family val="2"/>
    </font>
    <font>
      <b/>
      <sz val="9"/>
      <color indexed="8"/>
      <name val="宋体"/>
      <charset val="134"/>
    </font>
    <font>
      <b/>
      <sz val="9"/>
      <color indexed="8"/>
      <name val="宋体"/>
      <charset val="134"/>
      <scheme val="minor"/>
    </font>
    <font>
      <sz val="9"/>
      <color indexed="8"/>
      <name val="宋体"/>
      <charset val="134"/>
      <scheme val="minor"/>
    </font>
    <font>
      <sz val="10"/>
      <color indexed="8"/>
      <name val="宋体"/>
      <charset val="134"/>
      <scheme val="minor"/>
    </font>
    <font>
      <sz val="11"/>
      <name val="Times New Roman"/>
      <family val="1"/>
    </font>
    <font>
      <b/>
      <sz val="9"/>
      <name val="宋体"/>
      <charset val="134"/>
      <scheme val="minor"/>
    </font>
    <font>
      <b/>
      <sz val="12"/>
      <name val="宋体"/>
      <charset val="134"/>
    </font>
    <font>
      <sz val="10"/>
      <name val="Arial"/>
      <family val="2"/>
    </font>
    <font>
      <sz val="10"/>
      <color indexed="8"/>
      <name val="宋体"/>
      <charset val="134"/>
    </font>
    <font>
      <sz val="10"/>
      <name val="宋体"/>
      <charset val="134"/>
      <scheme val="minor"/>
    </font>
    <font>
      <b/>
      <sz val="10"/>
      <name val="宋体"/>
      <charset val="134"/>
    </font>
    <font>
      <sz val="9"/>
      <name val="宋体"/>
      <charset val="134"/>
      <scheme val="minor"/>
    </font>
    <font>
      <b/>
      <sz val="16"/>
      <name val="宋体"/>
      <charset val="134"/>
      <scheme val="minor"/>
    </font>
    <font>
      <sz val="12"/>
      <name val="宋体"/>
      <charset val="134"/>
      <scheme val="minor"/>
    </font>
    <font>
      <b/>
      <sz val="10"/>
      <name val="Times New Roman"/>
      <family val="1"/>
    </font>
    <font>
      <sz val="11"/>
      <color theme="1"/>
      <name val="宋体"/>
      <charset val="134"/>
      <scheme val="minor"/>
    </font>
    <font>
      <b/>
      <sz val="14"/>
      <name val="宋体"/>
      <charset val="134"/>
    </font>
    <font>
      <b/>
      <sz val="16"/>
      <name val="黑体"/>
      <charset val="134"/>
    </font>
    <font>
      <sz val="16"/>
      <name val="宋体"/>
      <charset val="134"/>
    </font>
    <font>
      <sz val="12"/>
      <name val="宋体"/>
      <charset val="134"/>
    </font>
    <font>
      <sz val="9"/>
      <name val="宋体"/>
      <family val="3"/>
      <charset val="134"/>
    </font>
    <font>
      <b/>
      <sz val="16"/>
      <name val="宋体"/>
      <family val="3"/>
      <charset val="134"/>
    </font>
    <font>
      <sz val="10"/>
      <name val="宋体"/>
      <family val="3"/>
      <charset val="134"/>
    </font>
    <font>
      <sz val="10"/>
      <name val="宋体"/>
      <family val="3"/>
      <charset val="134"/>
      <scheme val="minor"/>
    </font>
    <font>
      <b/>
      <sz val="10"/>
      <name val="宋体"/>
      <family val="3"/>
      <charset val="134"/>
    </font>
  </fonts>
  <fills count="8">
    <fill>
      <patternFill patternType="none"/>
    </fill>
    <fill>
      <patternFill patternType="gray125"/>
    </fill>
    <fill>
      <patternFill patternType="solid">
        <fgColor indexed="11"/>
        <bgColor indexed="64"/>
      </patternFill>
    </fill>
    <fill>
      <patternFill patternType="solid">
        <fgColor indexed="51"/>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15"/>
        <bgColor indexed="64"/>
      </patternFill>
    </fill>
  </fills>
  <borders count="2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hair">
        <color auto="1"/>
      </top>
      <bottom/>
      <diagonal/>
    </border>
    <border>
      <left/>
      <right/>
      <top/>
      <bottom style="hair">
        <color auto="1"/>
      </bottom>
      <diagonal/>
    </border>
  </borders>
  <cellStyleXfs count="23">
    <xf numFmtId="0" fontId="0" fillId="0" borderId="0">
      <alignment vertical="top"/>
    </xf>
    <xf numFmtId="0" fontId="30" fillId="0" borderId="0"/>
    <xf numFmtId="0" fontId="30" fillId="0" borderId="0">
      <alignment vertical="center"/>
    </xf>
    <xf numFmtId="0" fontId="30" fillId="0" borderId="0"/>
    <xf numFmtId="0" fontId="10" fillId="0" borderId="0">
      <alignment vertical="top"/>
    </xf>
    <xf numFmtId="0" fontId="10" fillId="0" borderId="0">
      <alignment vertical="top"/>
    </xf>
    <xf numFmtId="0" fontId="6" fillId="0" borderId="0">
      <alignment vertical="center"/>
    </xf>
    <xf numFmtId="0" fontId="30" fillId="0" borderId="0">
      <alignment vertical="center"/>
    </xf>
    <xf numFmtId="0" fontId="30" fillId="0" borderId="0">
      <alignment vertical="center"/>
    </xf>
    <xf numFmtId="0" fontId="30" fillId="0" borderId="0">
      <alignment vertical="top"/>
    </xf>
    <xf numFmtId="0" fontId="26" fillId="0" borderId="0">
      <alignment vertical="center"/>
    </xf>
    <xf numFmtId="0" fontId="10" fillId="0" borderId="0">
      <alignment vertical="top"/>
    </xf>
    <xf numFmtId="0" fontId="10" fillId="0" borderId="0">
      <alignment vertical="top"/>
    </xf>
    <xf numFmtId="0" fontId="10" fillId="0" borderId="0">
      <alignment vertical="top"/>
    </xf>
    <xf numFmtId="0" fontId="30" fillId="0" borderId="0"/>
    <xf numFmtId="0" fontId="30" fillId="0" borderId="0"/>
    <xf numFmtId="0" fontId="30" fillId="0" borderId="0"/>
    <xf numFmtId="0" fontId="6" fillId="0" borderId="0"/>
    <xf numFmtId="176" fontId="30" fillId="0" borderId="0" applyFont="0" applyFill="0" applyBorder="0" applyAlignment="0" applyProtection="0"/>
    <xf numFmtId="17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0" fillId="0" borderId="0">
      <alignment vertical="top"/>
    </xf>
  </cellStyleXfs>
  <cellXfs count="412">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179" fontId="4" fillId="0" borderId="1" xfId="0" applyNumberFormat="1" applyFont="1" applyFill="1" applyBorder="1" applyAlignment="1">
      <alignment horizontal="right" vertical="center" wrapText="1"/>
    </xf>
    <xf numFmtId="180" fontId="0" fillId="0" borderId="0" xfId="0" applyNumberFormat="1" applyAlignment="1">
      <alignment horizontal="center" vertical="center"/>
    </xf>
    <xf numFmtId="179" fontId="0" fillId="0" borderId="0" xfId="0" applyNumberFormat="1" applyFill="1" applyAlignment="1">
      <alignment vertical="center"/>
    </xf>
    <xf numFmtId="0" fontId="0" fillId="0" borderId="0" xfId="5" applyFont="1" applyAlignment="1"/>
    <xf numFmtId="181" fontId="0" fillId="0" borderId="0" xfId="5" applyNumberFormat="1" applyFont="1" applyAlignment="1"/>
    <xf numFmtId="0" fontId="5" fillId="0" borderId="0" xfId="5" applyFont="1" applyAlignment="1">
      <alignment horizontal="left"/>
    </xf>
    <xf numFmtId="181" fontId="6" fillId="0" borderId="0" xfId="5" applyNumberFormat="1" applyFont="1" applyAlignment="1">
      <alignment horizontal="center" vertical="center" wrapText="1"/>
    </xf>
    <xf numFmtId="181" fontId="3" fillId="0" borderId="2" xfId="5" applyNumberFormat="1" applyFont="1" applyBorder="1" applyAlignment="1">
      <alignment horizontal="center" vertical="center" wrapText="1"/>
    </xf>
    <xf numFmtId="0" fontId="3" fillId="0" borderId="1" xfId="5" applyFont="1" applyBorder="1" applyAlignment="1">
      <alignment horizontal="center" vertical="center" wrapText="1"/>
    </xf>
    <xf numFmtId="0" fontId="3" fillId="0" borderId="1" xfId="16" applyFont="1" applyBorder="1" applyAlignment="1">
      <alignment horizontal="right" vertical="center"/>
    </xf>
    <xf numFmtId="182" fontId="3" fillId="0" borderId="1" xfId="6" applyNumberFormat="1" applyFont="1" applyBorder="1" applyAlignment="1">
      <alignment horizontal="center" vertical="center" wrapText="1"/>
    </xf>
    <xf numFmtId="0" fontId="2" fillId="0" borderId="1" xfId="16" applyFont="1" applyBorder="1" applyAlignment="1">
      <alignment horizontal="center" vertical="center"/>
    </xf>
    <xf numFmtId="182" fontId="2" fillId="0" borderId="1" xfId="6" applyNumberFormat="1" applyFont="1" applyBorder="1" applyAlignment="1">
      <alignment horizontal="center" vertical="center" wrapText="1"/>
    </xf>
    <xf numFmtId="0" fontId="2" fillId="0" borderId="1" xfId="16" applyFont="1" applyBorder="1" applyAlignment="1">
      <alignment horizontal="right" vertical="center" wrapText="1"/>
    </xf>
    <xf numFmtId="0" fontId="2" fillId="0" borderId="1" xfId="9" applyFont="1" applyBorder="1" applyAlignment="1">
      <alignment horizontal="right" vertical="center"/>
    </xf>
    <xf numFmtId="182" fontId="2" fillId="0" borderId="1" xfId="9" applyNumberFormat="1" applyFont="1" applyBorder="1" applyAlignment="1">
      <alignment horizontal="center" vertical="center"/>
    </xf>
    <xf numFmtId="0" fontId="8" fillId="0" borderId="1" xfId="16" applyFont="1" applyBorder="1" applyAlignment="1">
      <alignment horizontal="right" vertical="center" wrapText="1"/>
    </xf>
    <xf numFmtId="0" fontId="9" fillId="0" borderId="1" xfId="16" applyFont="1" applyBorder="1" applyAlignment="1">
      <alignment vertical="center" wrapText="1"/>
    </xf>
    <xf numFmtId="0" fontId="2" fillId="0" borderId="1" xfId="6" applyFont="1" applyBorder="1" applyAlignment="1">
      <alignment horizontal="center" vertical="center" wrapText="1"/>
    </xf>
    <xf numFmtId="182" fontId="2" fillId="0" borderId="0" xfId="6" applyNumberFormat="1" applyFont="1" applyAlignment="1">
      <alignment horizontal="center" vertical="center" wrapText="1"/>
    </xf>
    <xf numFmtId="0" fontId="2" fillId="0" borderId="1" xfId="16" applyFont="1" applyBorder="1" applyAlignment="1">
      <alignment horizontal="center" vertical="center" wrapText="1"/>
    </xf>
    <xf numFmtId="0" fontId="0" fillId="0" borderId="0" xfId="5" applyFont="1" applyAlignment="1">
      <alignment vertical="center"/>
    </xf>
    <xf numFmtId="0" fontId="0" fillId="0" borderId="0" xfId="5" applyFont="1" applyFill="1" applyAlignment="1">
      <alignment vertical="center"/>
    </xf>
    <xf numFmtId="0" fontId="10" fillId="0" borderId="0" xfId="5" applyAlignment="1"/>
    <xf numFmtId="181" fontId="10" fillId="0" borderId="0" xfId="5" applyNumberFormat="1" applyFill="1" applyAlignment="1"/>
    <xf numFmtId="0" fontId="10" fillId="0" borderId="0" xfId="5" applyBorder="1" applyAlignment="1"/>
    <xf numFmtId="0" fontId="0" fillId="0" borderId="0" xfId="5" applyFont="1" applyBorder="1" applyAlignment="1"/>
    <xf numFmtId="0" fontId="5" fillId="0" borderId="0" xfId="5" applyFont="1" applyBorder="1" applyAlignment="1">
      <alignment horizontal="left" vertical="center"/>
    </xf>
    <xf numFmtId="181" fontId="3" fillId="0" borderId="1" xfId="5" applyNumberFormat="1" applyFont="1" applyFill="1" applyBorder="1" applyAlignment="1">
      <alignment horizontal="center" vertical="center" wrapText="1"/>
    </xf>
    <xf numFmtId="181" fontId="3" fillId="0" borderId="1" xfId="5" applyNumberFormat="1" applyFont="1" applyFill="1" applyBorder="1" applyAlignment="1">
      <alignment horizontal="center" vertical="center"/>
    </xf>
    <xf numFmtId="0" fontId="11" fillId="0" borderId="1" xfId="5" applyFont="1" applyBorder="1" applyAlignment="1">
      <alignment horizontal="right" vertical="center" wrapText="1"/>
    </xf>
    <xf numFmtId="181" fontId="12" fillId="0" borderId="1" xfId="5" applyNumberFormat="1" applyFont="1" applyFill="1" applyBorder="1" applyAlignment="1">
      <alignment horizontal="right" vertical="center"/>
    </xf>
    <xf numFmtId="0" fontId="2" fillId="0" borderId="1" xfId="5" applyFont="1" applyBorder="1" applyAlignment="1">
      <alignment horizontal="right" vertical="center"/>
    </xf>
    <xf numFmtId="181" fontId="13" fillId="0" borderId="1" xfId="5" applyNumberFormat="1" applyFont="1" applyFill="1" applyBorder="1" applyAlignment="1">
      <alignment horizontal="right" vertical="center"/>
    </xf>
    <xf numFmtId="0" fontId="2" fillId="0" borderId="1" xfId="16" applyFont="1" applyFill="1" applyBorder="1" applyAlignment="1">
      <alignment horizontal="right" vertical="center" wrapText="1"/>
    </xf>
    <xf numFmtId="0" fontId="8" fillId="0" borderId="1" xfId="16" applyFont="1" applyFill="1" applyBorder="1" applyAlignment="1">
      <alignment horizontal="right" vertical="center" wrapText="1"/>
    </xf>
    <xf numFmtId="0" fontId="5" fillId="0" borderId="1" xfId="5" applyFont="1" applyBorder="1" applyAlignment="1">
      <alignment horizontal="center" vertical="center"/>
    </xf>
    <xf numFmtId="181" fontId="14" fillId="0" borderId="1" xfId="5" applyNumberFormat="1" applyFont="1" applyFill="1" applyBorder="1" applyAlignment="1">
      <alignment horizontal="right" vertical="center"/>
    </xf>
    <xf numFmtId="181" fontId="9" fillId="0" borderId="0" xfId="5" applyNumberFormat="1" applyFont="1" applyFill="1" applyBorder="1" applyAlignment="1">
      <alignment vertical="center"/>
    </xf>
    <xf numFmtId="181" fontId="15" fillId="0" borderId="0" xfId="5" applyNumberFormat="1" applyFont="1" applyFill="1" applyBorder="1" applyAlignment="1">
      <alignment horizontal="left"/>
    </xf>
    <xf numFmtId="181" fontId="6" fillId="0" borderId="0" xfId="5" applyNumberFormat="1" applyFont="1" applyFill="1" applyBorder="1" applyAlignment="1"/>
    <xf numFmtId="0" fontId="16" fillId="0" borderId="3" xfId="5" applyFont="1" applyFill="1" applyBorder="1" applyAlignment="1">
      <alignment vertical="center"/>
    </xf>
    <xf numFmtId="0" fontId="2" fillId="0" borderId="1" xfId="16" applyFont="1" applyFill="1" applyBorder="1" applyAlignment="1">
      <alignment horizontal="center" vertical="center" wrapText="1"/>
    </xf>
    <xf numFmtId="0" fontId="2" fillId="0" borderId="1" xfId="15" applyFont="1" applyBorder="1" applyAlignment="1">
      <alignment horizontal="right" vertical="center"/>
    </xf>
    <xf numFmtId="0" fontId="10" fillId="0" borderId="0" xfId="5" applyBorder="1" applyAlignment="1">
      <alignment vertical="center"/>
    </xf>
    <xf numFmtId="0" fontId="0" fillId="0" borderId="0" xfId="5" applyFont="1" applyBorder="1" applyAlignment="1">
      <alignment vertical="center"/>
    </xf>
    <xf numFmtId="0" fontId="17" fillId="0" borderId="0" xfId="0" applyFont="1" applyAlignment="1">
      <alignment vertical="center"/>
    </xf>
    <xf numFmtId="181" fontId="18" fillId="0" borderId="0" xfId="5" applyNumberFormat="1" applyFont="1" applyFill="1" applyAlignment="1"/>
    <xf numFmtId="181" fontId="0" fillId="0" borderId="0" xfId="5" applyNumberFormat="1" applyFont="1" applyFill="1" applyAlignment="1"/>
    <xf numFmtId="0" fontId="5" fillId="0" borderId="0" xfId="5" applyFont="1" applyAlignment="1">
      <alignment horizontal="left" vertical="center"/>
    </xf>
    <xf numFmtId="181" fontId="5" fillId="0" borderId="15" xfId="5" applyNumberFormat="1" applyFont="1" applyFill="1" applyBorder="1" applyAlignment="1">
      <alignment horizontal="center" vertical="center" wrapText="1"/>
    </xf>
    <xf numFmtId="181" fontId="5" fillId="0" borderId="14" xfId="5" applyNumberFormat="1" applyFont="1" applyFill="1" applyBorder="1" applyAlignment="1">
      <alignment horizontal="center" vertical="center" wrapText="1"/>
    </xf>
    <xf numFmtId="181" fontId="5" fillId="0" borderId="17" xfId="5" applyNumberFormat="1" applyFont="1" applyFill="1" applyBorder="1" applyAlignment="1">
      <alignment horizontal="center" vertical="center" wrapText="1"/>
    </xf>
    <xf numFmtId="181" fontId="5" fillId="0" borderId="15" xfId="5" applyNumberFormat="1" applyFont="1" applyFill="1" applyBorder="1" applyAlignment="1">
      <alignment horizontal="center" vertical="center"/>
    </xf>
    <xf numFmtId="0" fontId="19" fillId="0" borderId="15" xfId="5" applyFont="1" applyBorder="1" applyAlignment="1">
      <alignment horizontal="center" vertical="center" wrapText="1"/>
    </xf>
    <xf numFmtId="181" fontId="14" fillId="0" borderId="15" xfId="5" applyNumberFormat="1" applyFont="1" applyFill="1" applyBorder="1" applyAlignment="1">
      <alignment horizontal="right" vertical="center"/>
    </xf>
    <xf numFmtId="0" fontId="10" fillId="0" borderId="15" xfId="5" applyFont="1" applyBorder="1" applyAlignment="1">
      <alignment horizontal="center" vertical="center" wrapText="1"/>
    </xf>
    <xf numFmtId="0" fontId="5" fillId="0" borderId="15" xfId="5" applyFont="1" applyBorder="1" applyAlignment="1">
      <alignment horizontal="center" vertical="center"/>
    </xf>
    <xf numFmtId="0" fontId="3" fillId="0" borderId="15" xfId="0" applyFont="1" applyBorder="1" applyAlignment="1">
      <alignment horizontal="left" vertical="center"/>
    </xf>
    <xf numFmtId="181" fontId="3" fillId="0" borderId="15" xfId="0" applyNumberFormat="1" applyFont="1" applyBorder="1" applyAlignment="1">
      <alignment horizontal="right" vertical="center"/>
    </xf>
    <xf numFmtId="0" fontId="9" fillId="0" borderId="15" xfId="16" applyFont="1" applyBorder="1" applyAlignment="1">
      <alignment vertical="center" wrapText="1"/>
    </xf>
    <xf numFmtId="0" fontId="2" fillId="0" borderId="15" xfId="15" applyFont="1" applyBorder="1" applyAlignment="1">
      <alignment horizontal="right" vertical="center"/>
    </xf>
    <xf numFmtId="181" fontId="3" fillId="0" borderId="15" xfId="15" applyNumberFormat="1" applyFont="1" applyBorder="1" applyAlignment="1">
      <alignment horizontal="right" vertical="center"/>
    </xf>
    <xf numFmtId="0" fontId="3" fillId="0" borderId="15" xfId="15" applyFont="1" applyBorder="1" applyAlignment="1">
      <alignment horizontal="right" vertical="center"/>
    </xf>
    <xf numFmtId="0" fontId="2" fillId="0" borderId="15" xfId="15" applyFont="1" applyBorder="1" applyAlignment="1">
      <alignment horizontal="left" vertical="center"/>
    </xf>
    <xf numFmtId="181" fontId="5" fillId="0" borderId="21" xfId="5" applyNumberFormat="1" applyFont="1" applyFill="1" applyBorder="1" applyAlignment="1">
      <alignment horizontal="center" vertical="center" wrapText="1"/>
    </xf>
    <xf numFmtId="181" fontId="20" fillId="0" borderId="15" xfId="5" applyNumberFormat="1" applyFont="1" applyFill="1" applyBorder="1" applyAlignment="1">
      <alignment horizontal="right" vertical="center"/>
    </xf>
    <xf numFmtId="181" fontId="6" fillId="0" borderId="0" xfId="5" applyNumberFormat="1" applyFont="1" applyFill="1" applyAlignment="1"/>
    <xf numFmtId="0" fontId="10" fillId="0" borderId="24" xfId="5" applyBorder="1" applyAlignment="1">
      <alignment vertical="center"/>
    </xf>
    <xf numFmtId="0" fontId="10" fillId="0" borderId="24" xfId="5" applyFill="1" applyBorder="1" applyAlignment="1">
      <alignment vertical="center"/>
    </xf>
    <xf numFmtId="0" fontId="0" fillId="0" borderId="0" xfId="0" applyFont="1" applyAlignment="1">
      <alignment vertical="center"/>
    </xf>
    <xf numFmtId="0" fontId="5" fillId="0" borderId="0" xfId="22" applyFont="1" applyFill="1" applyBorder="1" applyAlignment="1">
      <alignment horizontal="center" vertical="center"/>
    </xf>
    <xf numFmtId="0" fontId="9" fillId="0" borderId="0" xfId="22" applyFont="1" applyFill="1" applyBorder="1" applyAlignment="1">
      <alignment horizontal="center" vertical="center"/>
    </xf>
    <xf numFmtId="0" fontId="3" fillId="0" borderId="1" xfId="0" applyFont="1" applyFill="1" applyBorder="1" applyAlignment="1">
      <alignment horizontal="center" vertical="center"/>
    </xf>
    <xf numFmtId="0" fontId="21" fillId="0" borderId="1" xfId="16" applyFont="1" applyFill="1" applyBorder="1" applyAlignment="1">
      <alignment horizontal="right" vertical="center"/>
    </xf>
    <xf numFmtId="0" fontId="3" fillId="0" borderId="1" xfId="22" applyFont="1" applyFill="1" applyBorder="1" applyAlignment="1">
      <alignment horizontal="right" vertical="center" wrapText="1"/>
    </xf>
    <xf numFmtId="0" fontId="2" fillId="0" borderId="1" xfId="0" applyFont="1" applyFill="1" applyBorder="1" applyAlignment="1">
      <alignment horizontal="right" vertical="center"/>
    </xf>
    <xf numFmtId="0" fontId="2" fillId="0" borderId="1" xfId="15" applyFont="1" applyFill="1" applyBorder="1" applyAlignment="1">
      <alignment horizontal="right" vertical="center"/>
    </xf>
    <xf numFmtId="0" fontId="2" fillId="0" borderId="1" xfId="0" applyFont="1" applyFill="1" applyBorder="1" applyAlignment="1">
      <alignment horizontal="right" vertical="center" wrapText="1"/>
    </xf>
    <xf numFmtId="0" fontId="5" fillId="0" borderId="1" xfId="6" applyFont="1" applyFill="1" applyBorder="1" applyAlignment="1">
      <alignment horizontal="right" vertical="center" wrapText="1"/>
    </xf>
    <xf numFmtId="0" fontId="2" fillId="0" borderId="1" xfId="0" applyFont="1" applyBorder="1" applyAlignment="1">
      <alignment horizontal="right" vertical="center"/>
    </xf>
    <xf numFmtId="0" fontId="9" fillId="0" borderId="1" xfId="16" applyFont="1" applyBorder="1" applyAlignment="1">
      <alignment horizontal="right" vertical="center" wrapText="1"/>
    </xf>
    <xf numFmtId="0" fontId="2" fillId="0" borderId="1" xfId="15" applyFont="1" applyBorder="1" applyAlignment="1">
      <alignment horizontal="left" vertical="center"/>
    </xf>
    <xf numFmtId="0" fontId="5" fillId="0" borderId="1" xfId="16" applyFont="1" applyFill="1" applyBorder="1" applyAlignment="1">
      <alignment horizontal="right" vertical="center" wrapText="1"/>
    </xf>
    <xf numFmtId="178" fontId="2" fillId="0" borderId="1" xfId="15" applyNumberFormat="1" applyFont="1" applyBorder="1" applyAlignment="1">
      <alignment horizontal="right" vertical="center"/>
    </xf>
    <xf numFmtId="181" fontId="2" fillId="0" borderId="1" xfId="0" applyNumberFormat="1" applyFont="1" applyBorder="1" applyAlignment="1">
      <alignment horizontal="right" vertical="center"/>
    </xf>
    <xf numFmtId="0" fontId="2" fillId="0" borderId="1" xfId="5" applyFont="1" applyFill="1" applyBorder="1" applyAlignment="1">
      <alignment horizontal="center" vertical="center"/>
    </xf>
    <xf numFmtId="0" fontId="2" fillId="0" borderId="1" xfId="0" applyFont="1" applyFill="1" applyBorder="1" applyAlignment="1">
      <alignment horizontal="center" vertical="center"/>
    </xf>
    <xf numFmtId="0" fontId="10" fillId="0" borderId="0" xfId="5" applyFill="1">
      <alignment vertical="top"/>
    </xf>
    <xf numFmtId="0" fontId="0" fillId="0" borderId="0" xfId="5" applyFont="1" applyFill="1" applyAlignment="1"/>
    <xf numFmtId="0" fontId="20" fillId="0" borderId="0" xfId="5" applyFont="1" applyAlignment="1">
      <alignment horizontal="left" vertical="center"/>
    </xf>
    <xf numFmtId="0" fontId="20" fillId="0" borderId="0" xfId="5" applyFont="1" applyFill="1" applyBorder="1" applyAlignment="1">
      <alignment horizontal="left" vertical="center"/>
    </xf>
    <xf numFmtId="0" fontId="16" fillId="0" borderId="1" xfId="5" applyFont="1" applyFill="1" applyBorder="1" applyAlignment="1">
      <alignment horizontal="right" vertical="center" wrapText="1"/>
    </xf>
    <xf numFmtId="0" fontId="2" fillId="0" borderId="1" xfId="16" applyFont="1" applyBorder="1" applyAlignment="1">
      <alignment horizontal="right" vertical="center"/>
    </xf>
    <xf numFmtId="0" fontId="22" fillId="0" borderId="1" xfId="5" applyFont="1" applyFill="1" applyBorder="1" applyAlignment="1">
      <alignment horizontal="right" vertical="center" wrapText="1"/>
    </xf>
    <xf numFmtId="0" fontId="2" fillId="0" borderId="1" xfId="16" applyFont="1" applyFill="1" applyBorder="1" applyAlignment="1">
      <alignment horizontal="right" vertical="center"/>
    </xf>
    <xf numFmtId="0" fontId="8" fillId="0" borderId="1" xfId="16" applyFont="1" applyFill="1" applyBorder="1" applyAlignment="1">
      <alignment horizontal="right" vertical="center"/>
    </xf>
    <xf numFmtId="0" fontId="9" fillId="0" borderId="1" xfId="16" applyFont="1" applyFill="1" applyBorder="1" applyAlignment="1">
      <alignment vertical="center"/>
    </xf>
    <xf numFmtId="0" fontId="20" fillId="0" borderId="1" xfId="5" applyFont="1" applyFill="1" applyBorder="1" applyAlignment="1">
      <alignment horizontal="right" vertical="center" wrapText="1"/>
    </xf>
    <xf numFmtId="0" fontId="16" fillId="0" borderId="1" xfId="5" applyFont="1" applyFill="1" applyBorder="1" applyAlignment="1">
      <alignment horizontal="center" vertical="center" wrapText="1"/>
    </xf>
    <xf numFmtId="0" fontId="2" fillId="0" borderId="1" xfId="5" applyFont="1" applyFill="1" applyBorder="1" applyAlignment="1">
      <alignment vertical="center" wrapText="1"/>
    </xf>
    <xf numFmtId="0" fontId="5" fillId="0" borderId="1" xfId="5" applyFont="1" applyFill="1" applyBorder="1" applyAlignment="1">
      <alignment vertical="center" wrapText="1"/>
    </xf>
    <xf numFmtId="0" fontId="10" fillId="0" borderId="0" xfId="5" applyFill="1" applyAlignment="1">
      <alignment horizontal="center" vertical="center"/>
    </xf>
    <xf numFmtId="0" fontId="20" fillId="0" borderId="0" xfId="5" applyFont="1" applyFill="1" applyAlignment="1">
      <alignment horizontal="center" vertical="center"/>
    </xf>
    <xf numFmtId="0" fontId="5" fillId="0" borderId="0" xfId="5" applyFont="1" applyFill="1" applyAlignment="1">
      <alignment horizontal="center" vertical="center"/>
    </xf>
    <xf numFmtId="0" fontId="13" fillId="0" borderId="1" xfId="5" applyFont="1" applyFill="1" applyBorder="1" applyAlignment="1">
      <alignment horizontal="right" vertical="top"/>
    </xf>
    <xf numFmtId="0" fontId="2" fillId="0" borderId="1" xfId="5" applyFont="1" applyFill="1" applyBorder="1" applyAlignment="1">
      <alignment horizontal="right" vertical="center"/>
    </xf>
    <xf numFmtId="0" fontId="14" fillId="0" borderId="1" xfId="5" applyFont="1" applyFill="1" applyBorder="1" applyAlignment="1">
      <alignment horizontal="right" vertical="top"/>
    </xf>
    <xf numFmtId="0" fontId="0" fillId="0" borderId="0" xfId="5" applyFont="1" applyAlignment="1">
      <alignment horizontal="center" vertical="center"/>
    </xf>
    <xf numFmtId="0" fontId="24" fillId="0" borderId="0" xfId="5" applyFont="1" applyAlignment="1">
      <alignment horizontal="center" vertical="center"/>
    </xf>
    <xf numFmtId="0" fontId="24" fillId="0" borderId="0" xfId="5" applyFont="1" applyFill="1" applyAlignment="1">
      <alignment horizontal="center" vertical="center"/>
    </xf>
    <xf numFmtId="0" fontId="5" fillId="0" borderId="1" xfId="16" applyFont="1" applyBorder="1" applyAlignment="1">
      <alignment vertical="center"/>
    </xf>
    <xf numFmtId="0" fontId="5" fillId="0" borderId="1" xfId="5" applyFont="1" applyBorder="1" applyAlignment="1"/>
    <xf numFmtId="0" fontId="0" fillId="0" borderId="1" xfId="5" applyFont="1" applyBorder="1" applyAlignment="1"/>
    <xf numFmtId="0" fontId="0" fillId="0" borderId="1" xfId="5" applyFont="1" applyFill="1" applyBorder="1" applyAlignment="1"/>
    <xf numFmtId="0" fontId="5" fillId="0" borderId="1" xfId="5" applyFont="1" applyBorder="1" applyAlignment="1">
      <alignment wrapText="1"/>
    </xf>
    <xf numFmtId="0" fontId="5" fillId="0" borderId="1" xfId="5" applyFont="1" applyFill="1" applyBorder="1" applyAlignment="1">
      <alignment wrapText="1"/>
    </xf>
    <xf numFmtId="0" fontId="5" fillId="0" borderId="0" xfId="5" applyFont="1" applyAlignment="1"/>
    <xf numFmtId="0" fontId="6" fillId="0" borderId="0" xfId="5" applyFont="1" applyAlignment="1"/>
    <xf numFmtId="0" fontId="6" fillId="0" borderId="0" xfId="5" applyFont="1" applyFill="1" applyAlignment="1"/>
    <xf numFmtId="0" fontId="5" fillId="0" borderId="0" xfId="5" applyFont="1" applyFill="1" applyAlignment="1">
      <alignment horizontal="left" vertical="center"/>
    </xf>
    <xf numFmtId="0" fontId="9" fillId="0" borderId="0" xfId="5" applyFont="1" applyFill="1" applyBorder="1" applyAlignment="1">
      <alignment vertical="center" wrapText="1"/>
    </xf>
    <xf numFmtId="0" fontId="5" fillId="0" borderId="0" xfId="5" applyFont="1" applyAlignment="1">
      <alignment horizontal="centerContinuous" vertical="center"/>
    </xf>
    <xf numFmtId="0" fontId="5" fillId="0" borderId="0" xfId="5" applyFont="1" applyAlignment="1">
      <alignment horizontal="centerContinuous"/>
    </xf>
    <xf numFmtId="0" fontId="21" fillId="0" borderId="1" xfId="6" applyFont="1" applyFill="1" applyBorder="1" applyAlignment="1">
      <alignment horizontal="center" vertical="center" wrapText="1"/>
    </xf>
    <xf numFmtId="181" fontId="21" fillId="0" borderId="1" xfId="6" applyNumberFormat="1" applyFont="1" applyFill="1" applyBorder="1" applyAlignment="1">
      <alignment horizontal="right" vertical="center" wrapText="1"/>
    </xf>
    <xf numFmtId="0" fontId="5" fillId="0" borderId="1" xfId="16" applyFont="1" applyFill="1" applyBorder="1" applyAlignment="1">
      <alignment horizontal="center" vertical="center"/>
    </xf>
    <xf numFmtId="0" fontId="9" fillId="0" borderId="1" xfId="5" applyFont="1" applyFill="1" applyBorder="1" applyAlignment="1">
      <alignment horizontal="right"/>
    </xf>
    <xf numFmtId="0" fontId="9" fillId="0" borderId="1" xfId="16" applyFont="1" applyFill="1" applyBorder="1" applyAlignment="1">
      <alignment horizontal="right" vertical="center" wrapText="1"/>
    </xf>
    <xf numFmtId="0" fontId="9" fillId="0" borderId="1" xfId="16" applyFont="1" applyFill="1" applyBorder="1" applyAlignment="1">
      <alignment vertical="center" wrapText="1"/>
    </xf>
    <xf numFmtId="0" fontId="2" fillId="0" borderId="1" xfId="6" applyFont="1" applyFill="1" applyBorder="1" applyAlignment="1">
      <alignment horizontal="right" vertical="center" wrapText="1"/>
    </xf>
    <xf numFmtId="0" fontId="21" fillId="0" borderId="1" xfId="6" applyFont="1" applyFill="1" applyBorder="1" applyAlignment="1">
      <alignment horizontal="right" vertical="center" wrapText="1"/>
    </xf>
    <xf numFmtId="0" fontId="5" fillId="0" borderId="1" xfId="5" applyFont="1" applyFill="1" applyBorder="1" applyAlignment="1">
      <alignment horizontal="right" vertical="center"/>
    </xf>
    <xf numFmtId="0" fontId="9" fillId="0" borderId="1" xfId="5" applyFont="1" applyFill="1" applyBorder="1" applyAlignment="1">
      <alignment horizontal="right" vertical="center"/>
    </xf>
    <xf numFmtId="0" fontId="17" fillId="0" borderId="0" xfId="10" applyFont="1" applyFill="1">
      <alignment vertical="center"/>
    </xf>
    <xf numFmtId="0" fontId="0" fillId="0" borderId="0" xfId="10" applyFont="1" applyFill="1">
      <alignment vertical="center"/>
    </xf>
    <xf numFmtId="0" fontId="0" fillId="0" borderId="0" xfId="10" applyFont="1">
      <alignment vertical="center"/>
    </xf>
    <xf numFmtId="181" fontId="0" fillId="0" borderId="0" xfId="10" applyNumberFormat="1" applyFont="1">
      <alignment vertical="center"/>
    </xf>
    <xf numFmtId="0" fontId="2" fillId="0" borderId="0" xfId="14" applyFont="1" applyAlignment="1">
      <alignment horizontal="center" vertical="center"/>
    </xf>
    <xf numFmtId="181" fontId="2" fillId="0" borderId="0" xfId="14" applyNumberFormat="1" applyFont="1" applyAlignment="1">
      <alignment horizontal="center" vertical="center"/>
    </xf>
    <xf numFmtId="0" fontId="3" fillId="0" borderId="1" xfId="14" applyFont="1" applyBorder="1" applyAlignment="1">
      <alignment horizontal="center" vertical="center"/>
    </xf>
    <xf numFmtId="0" fontId="3" fillId="0" borderId="1" xfId="10" applyFont="1" applyBorder="1" applyAlignment="1">
      <alignment horizontal="right" vertical="center"/>
    </xf>
    <xf numFmtId="178" fontId="3" fillId="0" borderId="1" xfId="1" applyNumberFormat="1" applyFont="1" applyBorder="1" applyAlignment="1">
      <alignment horizontal="right" vertical="center"/>
    </xf>
    <xf numFmtId="183" fontId="2" fillId="0" borderId="1" xfId="15" applyNumberFormat="1" applyFont="1" applyBorder="1" applyAlignment="1">
      <alignment horizontal="right" vertical="center"/>
    </xf>
    <xf numFmtId="0" fontId="2" fillId="0" borderId="1" xfId="10" applyFont="1" applyFill="1" applyBorder="1" applyAlignment="1">
      <alignment horizontal="right" vertical="center"/>
    </xf>
    <xf numFmtId="183" fontId="2" fillId="0" borderId="1" xfId="15" applyNumberFormat="1" applyFont="1" applyFill="1" applyBorder="1" applyAlignment="1">
      <alignment horizontal="right" vertical="center"/>
    </xf>
    <xf numFmtId="183" fontId="2" fillId="0" borderId="1" xfId="10" applyNumberFormat="1" applyFont="1" applyFill="1" applyBorder="1" applyAlignment="1">
      <alignment horizontal="right" vertical="center"/>
    </xf>
    <xf numFmtId="181" fontId="2" fillId="0" borderId="1" xfId="10" applyNumberFormat="1" applyFont="1" applyBorder="1" applyAlignment="1">
      <alignment horizontal="right" vertical="center"/>
    </xf>
    <xf numFmtId="0" fontId="26" fillId="0" borderId="0" xfId="10">
      <alignment vertical="center"/>
    </xf>
    <xf numFmtId="0" fontId="3" fillId="0" borderId="1" xfId="14" applyFont="1" applyBorder="1" applyAlignment="1">
      <alignment horizontal="center" vertical="center" wrapText="1"/>
    </xf>
    <xf numFmtId="0" fontId="3" fillId="0" borderId="1" xfId="14" applyFont="1" applyBorder="1" applyAlignment="1">
      <alignment vertical="center" wrapText="1"/>
    </xf>
    <xf numFmtId="0" fontId="3" fillId="0" borderId="1" xfId="1" applyFont="1" applyBorder="1" applyAlignment="1">
      <alignment horizontal="center" vertical="center" wrapText="1"/>
    </xf>
    <xf numFmtId="181" fontId="3" fillId="0" borderId="1" xfId="1" applyNumberFormat="1" applyFont="1" applyBorder="1" applyAlignment="1">
      <alignment horizontal="right" vertical="center"/>
    </xf>
    <xf numFmtId="181" fontId="2" fillId="0" borderId="1" xfId="1" applyNumberFormat="1" applyFont="1" applyBorder="1" applyAlignment="1">
      <alignment horizontal="right" vertical="center"/>
    </xf>
    <xf numFmtId="0" fontId="4" fillId="0" borderId="1" xfId="15" applyFont="1" applyBorder="1" applyAlignment="1">
      <alignment horizontal="right" vertical="center"/>
    </xf>
    <xf numFmtId="0" fontId="2" fillId="0" borderId="1" xfId="10" applyFont="1" applyBorder="1" applyAlignment="1">
      <alignment horizontal="right" vertical="center"/>
    </xf>
    <xf numFmtId="181" fontId="2" fillId="0" borderId="1" xfId="10" applyNumberFormat="1" applyFont="1" applyFill="1" applyBorder="1" applyAlignment="1">
      <alignment horizontal="right" vertical="center"/>
    </xf>
    <xf numFmtId="181" fontId="2" fillId="0" borderId="1" xfId="1" applyNumberFormat="1" applyFont="1" applyFill="1" applyBorder="1" applyAlignment="1">
      <alignment horizontal="right" vertical="center"/>
    </xf>
    <xf numFmtId="0" fontId="2" fillId="0" borderId="17" xfId="10" applyFont="1" applyBorder="1">
      <alignment vertical="center"/>
    </xf>
    <xf numFmtId="0" fontId="2" fillId="0" borderId="17" xfId="15" applyFont="1" applyBorder="1" applyAlignment="1">
      <alignment horizontal="right" vertical="center"/>
    </xf>
    <xf numFmtId="0" fontId="2" fillId="0" borderId="17" xfId="10" applyFont="1" applyBorder="1" applyAlignment="1">
      <alignment horizontal="right" vertical="center"/>
    </xf>
    <xf numFmtId="0" fontId="2" fillId="0" borderId="15" xfId="10" applyFont="1" applyBorder="1">
      <alignment vertical="center"/>
    </xf>
    <xf numFmtId="0" fontId="2" fillId="0" borderId="15" xfId="10" applyFont="1" applyBorder="1" applyAlignment="1">
      <alignment horizontal="right" vertical="center"/>
    </xf>
    <xf numFmtId="0" fontId="3" fillId="0" borderId="2" xfId="1" applyFont="1" applyBorder="1" applyAlignment="1">
      <alignment horizontal="center" vertical="center" wrapText="1"/>
    </xf>
    <xf numFmtId="0" fontId="27" fillId="0" borderId="0" xfId="12" applyFont="1" applyAlignment="1">
      <alignment vertical="center"/>
    </xf>
    <xf numFmtId="0" fontId="0" fillId="0" borderId="0" xfId="12" applyFont="1" applyAlignment="1"/>
    <xf numFmtId="0" fontId="3" fillId="0" borderId="1" xfId="10" applyFont="1" applyBorder="1" applyAlignment="1">
      <alignment horizontal="left" vertical="center" wrapText="1"/>
    </xf>
    <xf numFmtId="0" fontId="2" fillId="0" borderId="1" xfId="10" applyFont="1" applyBorder="1" applyAlignment="1">
      <alignment horizontal="left" vertical="center" wrapText="1"/>
    </xf>
    <xf numFmtId="0" fontId="2" fillId="0" borderId="1" xfId="10" applyFont="1" applyFill="1" applyBorder="1" applyAlignment="1">
      <alignment horizontal="left" vertical="center" wrapText="1"/>
    </xf>
    <xf numFmtId="0" fontId="2" fillId="0" borderId="17" xfId="10" applyFont="1" applyBorder="1" applyAlignment="1">
      <alignment horizontal="left" vertical="center" wrapText="1"/>
    </xf>
    <xf numFmtId="0" fontId="2" fillId="0" borderId="15" xfId="10" applyFont="1" applyBorder="1" applyAlignment="1">
      <alignment horizontal="left" vertical="center" wrapText="1"/>
    </xf>
    <xf numFmtId="0" fontId="2" fillId="0" borderId="0" xfId="4" applyFont="1" applyAlignment="1">
      <alignment horizontal="center" vertical="center"/>
    </xf>
    <xf numFmtId="0" fontId="27" fillId="0" borderId="0" xfId="4" applyFont="1" applyAlignment="1">
      <alignment horizontal="center" vertical="center"/>
    </xf>
    <xf numFmtId="181" fontId="2" fillId="0" borderId="1" xfId="10" applyNumberFormat="1" applyFont="1" applyFill="1" applyBorder="1">
      <alignment vertical="center"/>
    </xf>
    <xf numFmtId="0" fontId="2" fillId="0" borderId="1" xfId="15" applyFont="1" applyBorder="1" applyAlignment="1">
      <alignment horizontal="center" vertical="center"/>
    </xf>
    <xf numFmtId="0" fontId="2" fillId="0" borderId="1" xfId="15" applyFont="1" applyBorder="1" applyAlignment="1">
      <alignment vertical="center"/>
    </xf>
    <xf numFmtId="0" fontId="2" fillId="0" borderId="1" xfId="10" applyFont="1" applyBorder="1">
      <alignment vertical="center"/>
    </xf>
    <xf numFmtId="0" fontId="2" fillId="0" borderId="1" xfId="10" applyFont="1" applyFill="1" applyBorder="1">
      <alignment vertical="center"/>
    </xf>
    <xf numFmtId="0" fontId="2" fillId="0" borderId="1" xfId="10" applyFont="1" applyFill="1" applyBorder="1" applyAlignment="1">
      <alignment vertical="center" wrapText="1"/>
    </xf>
    <xf numFmtId="184" fontId="0" fillId="0" borderId="0" xfId="0" applyNumberFormat="1" applyAlignment="1">
      <alignment vertical="center"/>
    </xf>
    <xf numFmtId="184" fontId="0" fillId="0" borderId="0" xfId="0" applyNumberFormat="1" applyFill="1" applyAlignment="1">
      <alignment vertical="center"/>
    </xf>
    <xf numFmtId="181" fontId="0" fillId="0" borderId="0" xfId="0" applyNumberFormat="1" applyAlignment="1">
      <alignment vertical="center"/>
    </xf>
    <xf numFmtId="57" fontId="1" fillId="0" borderId="0" xfId="11" applyNumberFormat="1" applyFont="1" applyBorder="1" applyAlignment="1" applyProtection="1">
      <alignment horizontal="center" vertical="center"/>
      <protection hidden="1"/>
    </xf>
    <xf numFmtId="0" fontId="2" fillId="0" borderId="0" xfId="11" applyFont="1" applyBorder="1" applyAlignment="1" applyProtection="1">
      <alignment horizontal="center" vertical="center"/>
      <protection hidden="1"/>
    </xf>
    <xf numFmtId="57" fontId="28" fillId="0" borderId="0" xfId="11" applyNumberFormat="1" applyFont="1" applyBorder="1" applyAlignment="1" applyProtection="1">
      <alignment horizontal="center" vertical="center"/>
      <protection hidden="1"/>
    </xf>
    <xf numFmtId="184" fontId="28" fillId="0" borderId="0" xfId="11" applyNumberFormat="1" applyFont="1" applyBorder="1" applyAlignment="1" applyProtection="1">
      <alignment horizontal="center" vertical="center"/>
      <protection hidden="1"/>
    </xf>
    <xf numFmtId="184" fontId="28" fillId="0" borderId="0" xfId="11" applyNumberFormat="1" applyFont="1" applyFill="1" applyBorder="1" applyAlignment="1" applyProtection="1">
      <alignment horizontal="center" vertical="center"/>
      <protection hidden="1"/>
    </xf>
    <xf numFmtId="184" fontId="3" fillId="0" borderId="1" xfId="11" applyNumberFormat="1" applyFont="1" applyFill="1" applyBorder="1" applyAlignment="1" applyProtection="1">
      <alignment horizontal="center" vertical="center"/>
      <protection hidden="1"/>
    </xf>
    <xf numFmtId="0" fontId="3" fillId="0" borderId="1" xfId="0" applyFont="1" applyBorder="1" applyAlignment="1">
      <alignment horizontal="right" vertical="center"/>
    </xf>
    <xf numFmtId="182" fontId="3" fillId="0" borderId="1" xfId="0" applyNumberFormat="1" applyFont="1" applyBorder="1" applyAlignment="1">
      <alignment horizontal="right" vertical="center"/>
    </xf>
    <xf numFmtId="184" fontId="2" fillId="0" borderId="1" xfId="0" applyNumberFormat="1" applyFont="1" applyBorder="1" applyAlignment="1">
      <alignment horizontal="right" vertical="center"/>
    </xf>
    <xf numFmtId="184" fontId="2" fillId="0" borderId="1" xfId="0" applyNumberFormat="1" applyFont="1" applyFill="1" applyBorder="1" applyAlignment="1">
      <alignment horizontal="right" vertical="center"/>
    </xf>
    <xf numFmtId="181" fontId="28" fillId="0" borderId="0" xfId="11" applyNumberFormat="1" applyFont="1" applyBorder="1" applyAlignment="1" applyProtection="1">
      <alignment horizontal="center" vertical="center"/>
      <protection hidden="1"/>
    </xf>
    <xf numFmtId="184" fontId="3" fillId="0" borderId="1" xfId="0" applyNumberFormat="1" applyFont="1" applyBorder="1" applyAlignment="1">
      <alignment horizontal="right" vertical="center"/>
    </xf>
    <xf numFmtId="184" fontId="21" fillId="0" borderId="0" xfId="11" applyNumberFormat="1" applyFont="1" applyFill="1" applyBorder="1" applyAlignment="1" applyProtection="1">
      <alignment horizontal="center" vertical="center" wrapText="1"/>
      <protection hidden="1"/>
    </xf>
    <xf numFmtId="184" fontId="17" fillId="0" borderId="0" xfId="0" applyNumberFormat="1" applyFont="1" applyBorder="1" applyAlignment="1">
      <alignment horizontal="center" vertical="center" wrapText="1"/>
    </xf>
    <xf numFmtId="184" fontId="3" fillId="0" borderId="0" xfId="0" applyNumberFormat="1" applyFont="1" applyBorder="1" applyAlignment="1">
      <alignment horizontal="right" vertical="center"/>
    </xf>
    <xf numFmtId="184" fontId="2" fillId="0" borderId="0" xfId="0" applyNumberFormat="1" applyFont="1" applyBorder="1" applyAlignment="1">
      <alignment horizontal="right" vertical="center"/>
    </xf>
    <xf numFmtId="184" fontId="2" fillId="0" borderId="0" xfId="0" applyNumberFormat="1" applyFont="1" applyFill="1" applyBorder="1" applyAlignment="1">
      <alignment horizontal="right" vertical="center"/>
    </xf>
    <xf numFmtId="0" fontId="5" fillId="0" borderId="0" xfId="2" applyFont="1">
      <alignment vertical="center"/>
    </xf>
    <xf numFmtId="0" fontId="2" fillId="0" borderId="0" xfId="2" applyFont="1">
      <alignment vertical="center"/>
    </xf>
    <xf numFmtId="0" fontId="30" fillId="0" borderId="0" xfId="2">
      <alignment vertical="center"/>
    </xf>
    <xf numFmtId="0" fontId="29" fillId="0" borderId="0" xfId="2" applyFont="1" applyBorder="1" applyAlignment="1">
      <alignment horizontal="center" vertical="center"/>
    </xf>
    <xf numFmtId="0" fontId="3" fillId="0" borderId="1" xfId="2" applyFont="1" applyBorder="1" applyAlignment="1">
      <alignment horizontal="center" vertical="center" wrapText="1"/>
    </xf>
    <xf numFmtId="0" fontId="3" fillId="0" borderId="1" xfId="2" applyFont="1" applyBorder="1" applyAlignment="1">
      <alignment horizontal="center" vertical="center"/>
    </xf>
    <xf numFmtId="0" fontId="2" fillId="0" borderId="1" xfId="2" applyFont="1" applyBorder="1" applyAlignment="1">
      <alignment horizontal="center" vertical="center"/>
    </xf>
    <xf numFmtId="0" fontId="3" fillId="0" borderId="1" xfId="2" applyFont="1" applyBorder="1" applyAlignment="1">
      <alignment horizontal="left" vertical="center"/>
    </xf>
    <xf numFmtId="183" fontId="3" fillId="0" borderId="1" xfId="2" applyNumberFormat="1" applyFont="1" applyBorder="1">
      <alignment vertical="center"/>
    </xf>
    <xf numFmtId="0" fontId="2" fillId="0" borderId="1" xfId="2" applyFont="1" applyBorder="1" applyAlignment="1">
      <alignment horizontal="right" vertical="center"/>
    </xf>
    <xf numFmtId="183" fontId="2" fillId="0" borderId="1" xfId="2" applyNumberFormat="1" applyFont="1" applyBorder="1">
      <alignment vertical="center"/>
    </xf>
    <xf numFmtId="183" fontId="3" fillId="0" borderId="1" xfId="2" applyNumberFormat="1" applyFont="1" applyFill="1" applyBorder="1">
      <alignment vertical="center"/>
    </xf>
    <xf numFmtId="183" fontId="2" fillId="0" borderId="1" xfId="2" applyNumberFormat="1" applyFont="1" applyFill="1" applyBorder="1">
      <alignment vertical="center"/>
    </xf>
    <xf numFmtId="0" fontId="31" fillId="0" borderId="0" xfId="14" applyFont="1" applyAlignment="1">
      <alignment horizontal="center" vertical="center"/>
    </xf>
    <xf numFmtId="0" fontId="33" fillId="0" borderId="0" xfId="5" applyFont="1" applyFill="1" applyAlignment="1">
      <alignment horizontal="left" vertical="center"/>
    </xf>
    <xf numFmtId="0" fontId="34" fillId="0" borderId="0" xfId="5" applyFont="1" applyAlignment="1">
      <alignment horizontal="left" vertical="center"/>
    </xf>
    <xf numFmtId="0" fontId="33" fillId="0" borderId="0" xfId="22" applyFont="1" applyFill="1" applyBorder="1" applyAlignment="1">
      <alignment horizontal="center" vertical="center"/>
    </xf>
    <xf numFmtId="0" fontId="33" fillId="0" borderId="0" xfId="5" applyFont="1" applyBorder="1" applyAlignment="1">
      <alignment horizontal="left" vertical="center"/>
    </xf>
    <xf numFmtId="0" fontId="33" fillId="0" borderId="0" xfId="5" applyFont="1" applyAlignment="1">
      <alignment horizontal="left"/>
    </xf>
    <xf numFmtId="181" fontId="35" fillId="0" borderId="1" xfId="6" applyNumberFormat="1" applyFont="1" applyBorder="1" applyAlignment="1">
      <alignment horizontal="right" vertical="center" wrapText="1"/>
    </xf>
    <xf numFmtId="0" fontId="9" fillId="0" borderId="1" xfId="5" applyFont="1" applyBorder="1" applyAlignment="1">
      <alignment horizontal="right" vertical="top"/>
    </xf>
    <xf numFmtId="0" fontId="33" fillId="0" borderId="1" xfId="6" applyFont="1" applyBorder="1" applyAlignment="1">
      <alignment horizontal="right" vertical="center" wrapText="1"/>
    </xf>
    <xf numFmtId="0" fontId="3" fillId="0" borderId="1" xfId="2" applyFont="1" applyBorder="1" applyAlignment="1">
      <alignment horizontal="center" vertical="center" wrapText="1"/>
    </xf>
    <xf numFmtId="0" fontId="3" fillId="0" borderId="1" xfId="2" applyFont="1" applyBorder="1" applyAlignment="1">
      <alignment horizontal="center" vertical="center" textRotation="255" wrapText="1"/>
    </xf>
    <xf numFmtId="0" fontId="1" fillId="0" borderId="0" xfId="2" applyFont="1" applyBorder="1" applyAlignment="1">
      <alignment horizontal="center" vertical="center"/>
    </xf>
    <xf numFmtId="0" fontId="29" fillId="0" borderId="0" xfId="2" applyFont="1" applyBorder="1" applyAlignment="1">
      <alignment horizontal="center" vertical="center"/>
    </xf>
    <xf numFmtId="57" fontId="1" fillId="0" borderId="0" xfId="11" applyNumberFormat="1" applyFont="1" applyBorder="1" applyAlignment="1" applyProtection="1">
      <alignment horizontal="center" vertical="center"/>
      <protection hidden="1"/>
    </xf>
    <xf numFmtId="0" fontId="3" fillId="0" borderId="1" xfId="11" applyFont="1" applyFill="1" applyBorder="1" applyAlignment="1" applyProtection="1">
      <alignment horizontal="center" vertical="center"/>
      <protection hidden="1"/>
    </xf>
    <xf numFmtId="184" fontId="3" fillId="0" borderId="1" xfId="11" applyNumberFormat="1" applyFont="1" applyFill="1" applyBorder="1" applyAlignment="1" applyProtection="1">
      <alignment horizontal="center" vertical="center"/>
      <protection hidden="1"/>
    </xf>
    <xf numFmtId="0" fontId="3" fillId="0" borderId="7" xfId="11" applyFont="1" applyFill="1" applyBorder="1" applyAlignment="1" applyProtection="1">
      <alignment horizontal="center" vertical="center"/>
      <protection hidden="1"/>
    </xf>
    <xf numFmtId="0" fontId="3" fillId="0" borderId="8" xfId="11" applyFont="1" applyFill="1" applyBorder="1" applyAlignment="1" applyProtection="1">
      <alignment horizontal="center" vertical="center"/>
      <protection hidden="1"/>
    </xf>
    <xf numFmtId="0" fontId="3" fillId="0" borderId="9" xfId="11" applyFont="1" applyFill="1" applyBorder="1" applyAlignment="1" applyProtection="1">
      <alignment horizontal="center" vertical="center"/>
      <protection hidden="1"/>
    </xf>
    <xf numFmtId="181" fontId="3" fillId="0" borderId="1" xfId="11" applyNumberFormat="1" applyFont="1" applyFill="1" applyBorder="1" applyAlignment="1" applyProtection="1">
      <alignment horizontal="center" vertical="center" wrapText="1"/>
      <protection hidden="1"/>
    </xf>
    <xf numFmtId="0" fontId="3" fillId="0" borderId="1" xfId="11" applyFont="1" applyFill="1" applyBorder="1" applyAlignment="1" applyProtection="1">
      <alignment horizontal="center" vertical="center" wrapText="1"/>
      <protection hidden="1"/>
    </xf>
    <xf numFmtId="0" fontId="17" fillId="0" borderId="1" xfId="0" applyFont="1" applyBorder="1" applyAlignment="1">
      <alignment horizontal="center" vertical="center" wrapText="1"/>
    </xf>
    <xf numFmtId="184" fontId="3" fillId="0" borderId="1" xfId="11" applyNumberFormat="1" applyFont="1" applyFill="1" applyBorder="1" applyAlignment="1" applyProtection="1">
      <alignment horizontal="center" vertical="center" wrapText="1"/>
      <protection hidden="1"/>
    </xf>
    <xf numFmtId="184" fontId="17" fillId="0" borderId="1" xfId="0" applyNumberFormat="1" applyFont="1" applyBorder="1" applyAlignment="1">
      <alignment horizontal="center" vertical="center" wrapText="1"/>
    </xf>
    <xf numFmtId="184" fontId="21" fillId="0" borderId="1" xfId="11" applyNumberFormat="1" applyFont="1" applyFill="1" applyBorder="1" applyAlignment="1" applyProtection="1">
      <alignment horizontal="center" vertical="center" wrapText="1"/>
      <protection hidden="1"/>
    </xf>
    <xf numFmtId="0" fontId="3" fillId="0" borderId="5" xfId="15" applyFont="1" applyBorder="1" applyAlignment="1">
      <alignment horizontal="center" vertical="center"/>
    </xf>
    <xf numFmtId="0" fontId="3" fillId="0" borderId="12" xfId="15" applyFont="1" applyBorder="1" applyAlignment="1">
      <alignment horizontal="center" vertical="center"/>
    </xf>
    <xf numFmtId="0" fontId="3" fillId="0" borderId="10" xfId="15" applyFont="1" applyBorder="1" applyAlignment="1">
      <alignment horizontal="center" vertical="center"/>
    </xf>
    <xf numFmtId="0" fontId="3" fillId="0" borderId="1" xfId="15" applyFont="1" applyBorder="1" applyAlignment="1">
      <alignment horizontal="center" vertical="center"/>
    </xf>
    <xf numFmtId="0" fontId="1" fillId="0" borderId="0" xfId="4" applyFont="1" applyAlignment="1">
      <alignment horizontal="center" vertical="center"/>
    </xf>
    <xf numFmtId="0" fontId="3" fillId="0" borderId="1" xfId="15" applyFont="1" applyBorder="1" applyAlignment="1">
      <alignment horizontal="center" vertical="center" wrapText="1"/>
    </xf>
    <xf numFmtId="0" fontId="3" fillId="0" borderId="1" xfId="1" applyFont="1" applyBorder="1" applyAlignment="1">
      <alignment horizontal="center" vertical="center" wrapText="1"/>
    </xf>
    <xf numFmtId="0" fontId="32" fillId="0" borderId="0" xfId="12" applyFont="1" applyAlignment="1">
      <alignment horizontal="center" vertical="center"/>
    </xf>
    <xf numFmtId="0" fontId="1" fillId="0" borderId="0" xfId="12" applyFont="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3" fillId="0" borderId="8" xfId="1" applyFont="1" applyBorder="1" applyAlignment="1">
      <alignment horizontal="center" vertical="center"/>
    </xf>
    <xf numFmtId="0" fontId="3" fillId="0" borderId="6" xfId="14" applyFont="1" applyBorder="1" applyAlignment="1">
      <alignment horizontal="center" vertical="center" wrapText="1"/>
    </xf>
    <xf numFmtId="0" fontId="3" fillId="0" borderId="11" xfId="14" applyFont="1" applyBorder="1" applyAlignment="1">
      <alignment horizontal="center" vertical="center" wrapText="1"/>
    </xf>
    <xf numFmtId="0" fontId="3" fillId="0" borderId="2" xfId="14" applyFont="1" applyBorder="1" applyAlignment="1">
      <alignment horizontal="center" vertical="center" wrapText="1"/>
    </xf>
    <xf numFmtId="0" fontId="3" fillId="0" borderId="3" xfId="14" applyFont="1" applyBorder="1" applyAlignment="1">
      <alignment horizontal="center" vertical="center" wrapText="1"/>
    </xf>
    <xf numFmtId="0" fontId="3" fillId="0" borderId="7" xfId="14" applyFont="1" applyBorder="1" applyAlignment="1">
      <alignment horizontal="center" vertical="center"/>
    </xf>
    <xf numFmtId="0" fontId="3" fillId="0" borderId="8" xfId="14" applyFont="1" applyBorder="1" applyAlignment="1">
      <alignment horizontal="center" vertical="center"/>
    </xf>
    <xf numFmtId="0" fontId="3" fillId="0" borderId="9" xfId="14" applyFont="1" applyBorder="1" applyAlignment="1">
      <alignment horizontal="center" vertical="center"/>
    </xf>
    <xf numFmtId="0" fontId="3" fillId="0" borderId="1" xfId="1" applyFont="1" applyBorder="1" applyAlignment="1">
      <alignment horizontal="center" vertical="center"/>
    </xf>
    <xf numFmtId="0" fontId="2" fillId="0" borderId="2" xfId="15" applyFont="1" applyBorder="1" applyAlignment="1">
      <alignment horizontal="right" vertical="center"/>
    </xf>
    <xf numFmtId="0" fontId="2" fillId="0" borderId="3" xfId="15" applyFont="1" applyBorder="1" applyAlignment="1">
      <alignment horizontal="right" vertical="center"/>
    </xf>
    <xf numFmtId="0" fontId="3" fillId="0" borderId="1" xfId="14" applyFont="1" applyBorder="1" applyAlignment="1">
      <alignment horizontal="center" vertical="center"/>
    </xf>
    <xf numFmtId="0" fontId="3" fillId="0" borderId="2" xfId="10" applyFont="1" applyBorder="1" applyAlignment="1">
      <alignment horizontal="right" vertical="center"/>
    </xf>
    <xf numFmtId="0" fontId="3" fillId="0" borderId="4" xfId="10" applyFont="1" applyBorder="1" applyAlignment="1">
      <alignment horizontal="right" vertical="center"/>
    </xf>
    <xf numFmtId="181" fontId="3" fillId="0" borderId="1" xfId="1" applyNumberFormat="1" applyFont="1" applyBorder="1" applyAlignment="1">
      <alignment horizontal="center" vertical="center" wrapText="1"/>
    </xf>
    <xf numFmtId="0" fontId="1" fillId="0" borderId="0" xfId="13" applyFont="1" applyAlignment="1">
      <alignment horizontal="center" vertical="center"/>
    </xf>
    <xf numFmtId="181" fontId="3" fillId="0" borderId="5" xfId="1" applyNumberFormat="1" applyFont="1" applyBorder="1" applyAlignment="1">
      <alignment horizontal="center" vertical="center"/>
    </xf>
    <xf numFmtId="181" fontId="3" fillId="0" borderId="6" xfId="1" applyNumberFormat="1" applyFont="1" applyBorder="1" applyAlignment="1">
      <alignment horizontal="center" vertical="center"/>
    </xf>
    <xf numFmtId="181" fontId="3" fillId="0" borderId="10" xfId="1" applyNumberFormat="1" applyFont="1" applyBorder="1" applyAlignment="1">
      <alignment horizontal="center" vertical="center"/>
    </xf>
    <xf numFmtId="181" fontId="3" fillId="0" borderId="11" xfId="1" applyNumberFormat="1" applyFont="1" applyBorder="1" applyAlignment="1">
      <alignment horizontal="center" vertical="center"/>
    </xf>
    <xf numFmtId="181" fontId="3" fillId="0" borderId="2" xfId="1" applyNumberFormat="1" applyFont="1" applyBorder="1" applyAlignment="1">
      <alignment horizontal="center" vertical="center" wrapText="1"/>
    </xf>
    <xf numFmtId="181" fontId="3" fillId="0" borderId="3" xfId="1" applyNumberFormat="1" applyFont="1" applyBorder="1" applyAlignment="1">
      <alignment horizontal="center" vertical="center" wrapText="1"/>
    </xf>
    <xf numFmtId="0" fontId="1" fillId="0" borderId="0" xfId="5" applyFont="1" applyFill="1" applyBorder="1" applyAlignment="1">
      <alignment horizontal="center" vertical="center"/>
    </xf>
    <xf numFmtId="0" fontId="9" fillId="0" borderId="0" xfId="5" applyFont="1" applyFill="1" applyBorder="1" applyAlignment="1">
      <alignment horizontal="left" vertical="center"/>
    </xf>
    <xf numFmtId="0" fontId="5" fillId="0" borderId="26" xfId="5" applyFont="1" applyFill="1" applyBorder="1" applyAlignment="1">
      <alignment horizontal="center" vertical="center" wrapText="1"/>
    </xf>
    <xf numFmtId="0" fontId="21" fillId="0" borderId="1" xfId="6" applyFont="1" applyFill="1" applyBorder="1" applyAlignment="1">
      <alignment horizontal="center" vertical="center" wrapText="1"/>
    </xf>
    <xf numFmtId="0" fontId="25" fillId="0" borderId="1" xfId="6" applyFont="1" applyFill="1" applyBorder="1" applyAlignment="1">
      <alignment horizontal="center" vertical="center" wrapText="1"/>
    </xf>
    <xf numFmtId="0" fontId="21" fillId="0" borderId="2" xfId="16" applyFont="1" applyFill="1" applyBorder="1" applyAlignment="1">
      <alignment horizontal="center" vertical="center"/>
    </xf>
    <xf numFmtId="0" fontId="21" fillId="0" borderId="4" xfId="16" applyFont="1" applyFill="1" applyBorder="1" applyAlignment="1">
      <alignment horizontal="center" vertical="center"/>
    </xf>
    <xf numFmtId="0" fontId="21" fillId="0" borderId="3" xfId="16" applyFont="1" applyFill="1" applyBorder="1" applyAlignment="1">
      <alignment horizontal="center" vertical="center"/>
    </xf>
    <xf numFmtId="0" fontId="9" fillId="0" borderId="2" xfId="16" applyFont="1" applyFill="1" applyBorder="1" applyAlignment="1">
      <alignment horizontal="right" vertical="center" wrapText="1"/>
    </xf>
    <xf numFmtId="0" fontId="9" fillId="0" borderId="3" xfId="16" applyFont="1" applyFill="1" applyBorder="1" applyAlignment="1">
      <alignment horizontal="right" vertical="center" wrapText="1"/>
    </xf>
    <xf numFmtId="0" fontId="21" fillId="0" borderId="1" xfId="5" applyFont="1" applyFill="1" applyBorder="1" applyAlignment="1">
      <alignment horizontal="center" vertical="center"/>
    </xf>
    <xf numFmtId="0" fontId="21" fillId="0" borderId="5" xfId="6" applyFont="1" applyFill="1" applyBorder="1" applyAlignment="1">
      <alignment horizontal="center" vertical="center" wrapText="1"/>
    </xf>
    <xf numFmtId="0" fontId="21" fillId="0" borderId="6" xfId="6" applyFont="1" applyFill="1" applyBorder="1" applyAlignment="1">
      <alignment horizontal="center" vertical="center" wrapText="1"/>
    </xf>
    <xf numFmtId="0" fontId="21" fillId="0" borderId="12" xfId="6" applyFont="1" applyFill="1" applyBorder="1" applyAlignment="1">
      <alignment horizontal="center" vertical="center" wrapText="1"/>
    </xf>
    <xf numFmtId="0" fontId="21" fillId="0" borderId="13" xfId="6" applyFont="1" applyFill="1" applyBorder="1" applyAlignment="1">
      <alignment horizontal="center" vertical="center" wrapText="1"/>
    </xf>
    <xf numFmtId="0" fontId="21" fillId="0" borderId="10" xfId="6" applyFont="1" applyFill="1" applyBorder="1" applyAlignment="1">
      <alignment horizontal="center" vertical="center" wrapText="1"/>
    </xf>
    <xf numFmtId="0" fontId="21" fillId="0" borderId="11" xfId="6" applyFont="1" applyFill="1" applyBorder="1" applyAlignment="1">
      <alignment horizontal="center" vertical="center" wrapText="1"/>
    </xf>
    <xf numFmtId="179" fontId="21" fillId="0" borderId="1" xfId="6" applyNumberFormat="1" applyFont="1" applyFill="1" applyBorder="1" applyAlignment="1">
      <alignment horizontal="center" vertical="center" wrapText="1"/>
    </xf>
    <xf numFmtId="0" fontId="23" fillId="0" borderId="0" xfId="5" applyFont="1" applyBorder="1" applyAlignment="1">
      <alignment horizontal="center" vertical="center"/>
    </xf>
    <xf numFmtId="0" fontId="23" fillId="2" borderId="0" xfId="5" applyFont="1" applyFill="1" applyBorder="1" applyAlignment="1">
      <alignment horizontal="center" vertical="center"/>
    </xf>
    <xf numFmtId="0" fontId="23" fillId="3" borderId="0" xfId="5" applyFont="1" applyFill="1" applyBorder="1" applyAlignment="1">
      <alignment horizontal="center" vertical="center"/>
    </xf>
    <xf numFmtId="0" fontId="20" fillId="0" borderId="0" xfId="5" applyFont="1" applyBorder="1" applyAlignment="1">
      <alignment horizontal="center" vertical="center"/>
    </xf>
    <xf numFmtId="0" fontId="20" fillId="3" borderId="0" xfId="5" applyFont="1" applyFill="1" applyBorder="1" applyAlignment="1">
      <alignment horizontal="center" vertical="center"/>
    </xf>
    <xf numFmtId="0" fontId="20" fillId="0" borderId="1" xfId="5" applyFont="1" applyBorder="1" applyAlignment="1">
      <alignment horizontal="center" vertical="center" wrapText="1"/>
    </xf>
    <xf numFmtId="0" fontId="20" fillId="0" borderId="1" xfId="5" applyFont="1" applyFill="1" applyBorder="1" applyAlignment="1">
      <alignment horizontal="center" vertical="center" wrapText="1"/>
    </xf>
    <xf numFmtId="0" fontId="20" fillId="2" borderId="1" xfId="5" applyFont="1" applyFill="1" applyBorder="1" applyAlignment="1">
      <alignment horizontal="center" vertical="center" wrapText="1"/>
    </xf>
    <xf numFmtId="0" fontId="20" fillId="0" borderId="0" xfId="5" applyFont="1" applyFill="1" applyBorder="1" applyAlignment="1">
      <alignment horizontal="left" vertical="center"/>
    </xf>
    <xf numFmtId="0" fontId="16" fillId="0" borderId="1" xfId="5" applyFont="1" applyFill="1" applyBorder="1" applyAlignment="1">
      <alignment horizontal="center" vertical="center" wrapText="1"/>
    </xf>
    <xf numFmtId="0" fontId="3" fillId="0" borderId="2" xfId="16" applyFont="1" applyFill="1" applyBorder="1" applyAlignment="1">
      <alignment horizontal="center" vertical="center"/>
    </xf>
    <xf numFmtId="0" fontId="3" fillId="0" borderId="3" xfId="16" applyFont="1" applyFill="1" applyBorder="1" applyAlignment="1">
      <alignment horizontal="center" vertical="center"/>
    </xf>
    <xf numFmtId="0" fontId="8" fillId="0" borderId="2" xfId="16" applyFont="1" applyFill="1" applyBorder="1" applyAlignment="1">
      <alignment horizontal="right" vertical="center"/>
    </xf>
    <xf numFmtId="0" fontId="8" fillId="0" borderId="3" xfId="16" applyFont="1" applyFill="1" applyBorder="1" applyAlignment="1">
      <alignment horizontal="right" vertical="center"/>
    </xf>
    <xf numFmtId="0" fontId="16" fillId="0" borderId="1" xfId="5" applyFont="1" applyFill="1" applyBorder="1" applyAlignment="1">
      <alignment horizontal="center" vertical="center"/>
    </xf>
    <xf numFmtId="0" fontId="0" fillId="0" borderId="3" xfId="0" applyBorder="1" applyAlignment="1">
      <alignment horizontal="right" vertical="center"/>
    </xf>
    <xf numFmtId="0" fontId="16" fillId="0" borderId="5" xfId="5" applyFont="1" applyFill="1" applyBorder="1" applyAlignment="1">
      <alignment horizontal="center" vertical="center" wrapText="1"/>
    </xf>
    <xf numFmtId="0" fontId="16" fillId="0" borderId="25" xfId="5" applyFont="1" applyFill="1" applyBorder="1" applyAlignment="1">
      <alignment horizontal="center" vertical="center" wrapText="1"/>
    </xf>
    <xf numFmtId="0" fontId="16" fillId="0" borderId="6" xfId="5" applyFont="1" applyFill="1" applyBorder="1" applyAlignment="1">
      <alignment horizontal="center" vertical="center" wrapText="1"/>
    </xf>
    <xf numFmtId="0" fontId="16" fillId="0" borderId="12" xfId="5" applyFont="1" applyFill="1" applyBorder="1" applyAlignment="1">
      <alignment horizontal="center" vertical="center" wrapText="1"/>
    </xf>
    <xf numFmtId="0" fontId="16" fillId="0" borderId="0" xfId="5" applyFont="1" applyFill="1" applyBorder="1" applyAlignment="1">
      <alignment horizontal="center" vertical="center" wrapText="1"/>
    </xf>
    <xf numFmtId="0" fontId="16" fillId="0" borderId="13" xfId="5" applyFont="1" applyFill="1" applyBorder="1" applyAlignment="1">
      <alignment horizontal="center" vertical="center" wrapText="1"/>
    </xf>
    <xf numFmtId="0" fontId="16" fillId="0" borderId="10" xfId="5" applyFont="1" applyFill="1" applyBorder="1" applyAlignment="1">
      <alignment horizontal="center" vertical="center" wrapText="1"/>
    </xf>
    <xf numFmtId="0" fontId="16" fillId="0" borderId="26" xfId="5" applyFont="1" applyFill="1" applyBorder="1" applyAlignment="1">
      <alignment horizontal="center" vertical="center" wrapText="1"/>
    </xf>
    <xf numFmtId="0" fontId="16" fillId="0" borderId="11" xfId="5" applyFont="1" applyFill="1" applyBorder="1" applyAlignment="1">
      <alignment horizontal="center" vertical="center" wrapText="1"/>
    </xf>
    <xf numFmtId="0" fontId="3" fillId="0" borderId="1" xfId="22" applyFont="1" applyFill="1" applyBorder="1" applyAlignment="1">
      <alignment horizontal="center" vertical="center" wrapText="1"/>
    </xf>
    <xf numFmtId="0" fontId="3" fillId="0" borderId="2" xfId="22" applyFont="1" applyFill="1" applyBorder="1" applyAlignment="1">
      <alignment horizontal="center" vertical="center" wrapText="1"/>
    </xf>
    <xf numFmtId="0" fontId="3" fillId="0" borderId="3" xfId="22" applyFont="1" applyFill="1" applyBorder="1" applyAlignment="1">
      <alignment horizontal="center" vertical="center" wrapText="1"/>
    </xf>
    <xf numFmtId="0" fontId="2" fillId="0" borderId="2" xfId="0" applyFont="1" applyFill="1" applyBorder="1" applyAlignment="1">
      <alignment horizontal="right" vertical="center"/>
    </xf>
    <xf numFmtId="0" fontId="16" fillId="0" borderId="2" xfId="5" applyFont="1" applyFill="1" applyBorder="1" applyAlignment="1">
      <alignment horizontal="center" vertical="center"/>
    </xf>
    <xf numFmtId="0" fontId="16" fillId="0" borderId="4" xfId="5" applyFont="1" applyFill="1" applyBorder="1" applyAlignment="1">
      <alignment horizontal="center" vertical="center"/>
    </xf>
    <xf numFmtId="0" fontId="16" fillId="0" borderId="3" xfId="5" applyFont="1" applyFill="1" applyBorder="1" applyAlignment="1">
      <alignment horizontal="center" vertical="center"/>
    </xf>
    <xf numFmtId="0" fontId="1" fillId="0" borderId="0" xfId="22" applyFont="1" applyFill="1" applyBorder="1" applyAlignment="1">
      <alignment horizontal="center" vertical="center"/>
    </xf>
    <xf numFmtId="0" fontId="3" fillId="0" borderId="5" xfId="22" applyFont="1" applyFill="1" applyBorder="1" applyAlignment="1">
      <alignment horizontal="center" vertical="center" wrapText="1"/>
    </xf>
    <xf numFmtId="0" fontId="3" fillId="0" borderId="6" xfId="22" applyFont="1" applyFill="1" applyBorder="1" applyAlignment="1">
      <alignment horizontal="center" vertical="center" wrapText="1"/>
    </xf>
    <xf numFmtId="0" fontId="3" fillId="0" borderId="12" xfId="22" applyFont="1" applyFill="1" applyBorder="1" applyAlignment="1">
      <alignment horizontal="center" vertical="center" wrapText="1"/>
    </xf>
    <xf numFmtId="0" fontId="3" fillId="0" borderId="13" xfId="22" applyFont="1" applyFill="1" applyBorder="1" applyAlignment="1">
      <alignment horizontal="center" vertical="center" wrapText="1"/>
    </xf>
    <xf numFmtId="0" fontId="3" fillId="0" borderId="10" xfId="22" applyFont="1" applyFill="1" applyBorder="1" applyAlignment="1">
      <alignment horizontal="center" vertical="center" wrapText="1"/>
    </xf>
    <xf numFmtId="0" fontId="3" fillId="0" borderId="11" xfId="22" applyFont="1" applyFill="1" applyBorder="1" applyAlignment="1">
      <alignment horizontal="center" vertical="center" wrapText="1"/>
    </xf>
    <xf numFmtId="0" fontId="3" fillId="0" borderId="2" xfId="22" applyFont="1" applyFill="1" applyBorder="1" applyAlignment="1">
      <alignment horizontal="right" vertical="center" wrapText="1"/>
    </xf>
    <xf numFmtId="0" fontId="3" fillId="0" borderId="3" xfId="22" applyFont="1" applyFill="1" applyBorder="1" applyAlignment="1">
      <alignment horizontal="right" vertical="center" wrapText="1"/>
    </xf>
    <xf numFmtId="0" fontId="2" fillId="0" borderId="2" xfId="15" applyNumberFormat="1" applyFont="1" applyFill="1" applyBorder="1" applyAlignment="1">
      <alignment horizontal="right" vertical="center"/>
    </xf>
    <xf numFmtId="0" fontId="2" fillId="0" borderId="3" xfId="15" applyNumberFormat="1" applyFont="1" applyFill="1" applyBorder="1" applyAlignment="1">
      <alignment horizontal="right" vertical="center"/>
    </xf>
    <xf numFmtId="0" fontId="5" fillId="0" borderId="0" xfId="22" applyFont="1" applyFill="1" applyBorder="1" applyAlignment="1">
      <alignment horizontal="center" vertical="center"/>
    </xf>
    <xf numFmtId="0" fontId="9" fillId="0" borderId="0" xfId="22" applyFont="1" applyFill="1" applyBorder="1" applyAlignment="1">
      <alignment horizontal="center" vertical="center"/>
    </xf>
    <xf numFmtId="0" fontId="3" fillId="0" borderId="1" xfId="22" applyFont="1" applyFill="1" applyBorder="1" applyAlignment="1">
      <alignment horizontal="center" vertical="center"/>
    </xf>
    <xf numFmtId="0" fontId="3" fillId="0" borderId="7" xfId="22" applyFont="1" applyFill="1" applyBorder="1" applyAlignment="1">
      <alignment horizontal="center" vertical="center"/>
    </xf>
    <xf numFmtId="0" fontId="3" fillId="0" borderId="9" xfId="22" applyFont="1" applyFill="1" applyBorder="1" applyAlignment="1">
      <alignment horizontal="center" vertical="center"/>
    </xf>
    <xf numFmtId="0" fontId="7" fillId="0" borderId="1" xfId="22" applyFont="1" applyFill="1" applyBorder="1" applyAlignment="1">
      <alignment horizontal="center" vertical="center" wrapText="1"/>
    </xf>
    <xf numFmtId="0" fontId="1" fillId="0" borderId="0" xfId="5" applyFont="1" applyAlignment="1">
      <alignment horizontal="center" vertical="center"/>
    </xf>
    <xf numFmtId="0" fontId="1" fillId="2" borderId="0" xfId="5" applyFont="1" applyFill="1" applyAlignment="1">
      <alignment horizontal="center" vertical="center"/>
    </xf>
    <xf numFmtId="0" fontId="1" fillId="3" borderId="0" xfId="5" applyFont="1" applyFill="1" applyAlignment="1">
      <alignment horizontal="center" vertical="center"/>
    </xf>
    <xf numFmtId="0" fontId="1" fillId="4" borderId="0" xfId="5" applyFont="1" applyFill="1" applyAlignment="1">
      <alignment horizontal="center" vertical="center"/>
    </xf>
    <xf numFmtId="0" fontId="1" fillId="5" borderId="0" xfId="5" applyFont="1" applyFill="1" applyAlignment="1">
      <alignment horizontal="center" vertical="center"/>
    </xf>
    <xf numFmtId="0" fontId="1" fillId="6" borderId="0" xfId="5" applyFont="1" applyFill="1" applyAlignment="1">
      <alignment horizontal="center" vertical="center"/>
    </xf>
    <xf numFmtId="0" fontId="1" fillId="7" borderId="0" xfId="5" applyFont="1" applyFill="1" applyAlignment="1">
      <alignment horizontal="center" vertical="center"/>
    </xf>
    <xf numFmtId="0" fontId="1" fillId="0" borderId="0" xfId="5" applyFont="1" applyFill="1" applyAlignment="1">
      <alignment horizontal="center" vertical="center"/>
    </xf>
    <xf numFmtId="0" fontId="9" fillId="0" borderId="18" xfId="5" applyFont="1" applyFill="1" applyBorder="1" applyAlignment="1">
      <alignment horizontal="left" vertical="center"/>
    </xf>
    <xf numFmtId="181" fontId="5" fillId="0" borderId="20" xfId="5" applyNumberFormat="1" applyFont="1" applyFill="1" applyBorder="1" applyAlignment="1">
      <alignment horizontal="center" vertical="center" wrapText="1"/>
    </xf>
    <xf numFmtId="181" fontId="5" fillId="0" borderId="22" xfId="5" applyNumberFormat="1" applyFont="1" applyFill="1" applyBorder="1" applyAlignment="1">
      <alignment horizontal="center" vertical="center" wrapText="1"/>
    </xf>
    <xf numFmtId="181" fontId="5" fillId="0" borderId="23" xfId="5" applyNumberFormat="1" applyFont="1" applyFill="1" applyBorder="1" applyAlignment="1">
      <alignment horizontal="center" vertical="center" wrapText="1"/>
    </xf>
    <xf numFmtId="0" fontId="5" fillId="0" borderId="14" xfId="5" applyFont="1" applyBorder="1" applyAlignment="1">
      <alignment horizontal="center" vertical="center" wrapText="1"/>
    </xf>
    <xf numFmtId="0" fontId="5" fillId="0" borderId="16" xfId="5" applyFont="1" applyBorder="1" applyAlignment="1">
      <alignment horizontal="center" vertical="center" wrapText="1"/>
    </xf>
    <xf numFmtId="0" fontId="5" fillId="0" borderId="17" xfId="5" applyFont="1" applyBorder="1" applyAlignment="1">
      <alignment horizontal="center" vertical="center" wrapText="1"/>
    </xf>
    <xf numFmtId="181" fontId="5" fillId="0" borderId="15" xfId="5" applyNumberFormat="1" applyFont="1" applyFill="1" applyBorder="1" applyAlignment="1">
      <alignment horizontal="center" vertical="center" wrapText="1"/>
    </xf>
    <xf numFmtId="181" fontId="9" fillId="0" borderId="15" xfId="5" applyNumberFormat="1" applyFont="1" applyFill="1" applyBorder="1" applyAlignment="1">
      <alignment horizontal="center" vertical="center" wrapText="1"/>
    </xf>
    <xf numFmtId="181" fontId="5" fillId="0" borderId="14" xfId="5" applyNumberFormat="1" applyFont="1" applyFill="1" applyBorder="1" applyAlignment="1">
      <alignment horizontal="center" vertical="center" wrapText="1"/>
    </xf>
    <xf numFmtId="181" fontId="5" fillId="0" borderId="17" xfId="5" applyNumberFormat="1" applyFont="1" applyFill="1" applyBorder="1" applyAlignment="1">
      <alignment horizontal="center" vertical="center" wrapText="1"/>
    </xf>
    <xf numFmtId="0" fontId="5" fillId="0" borderId="15" xfId="0" applyFont="1" applyBorder="1" applyAlignment="1">
      <alignment horizontal="center" vertical="center" wrapText="1"/>
    </xf>
    <xf numFmtId="181" fontId="5" fillId="0" borderId="19" xfId="5" applyNumberFormat="1" applyFont="1" applyFill="1" applyBorder="1" applyAlignment="1">
      <alignment horizontal="center" vertical="center" wrapText="1"/>
    </xf>
    <xf numFmtId="181" fontId="5" fillId="0" borderId="21" xfId="5" applyNumberFormat="1" applyFont="1" applyFill="1" applyBorder="1" applyAlignment="1">
      <alignment horizontal="center" vertical="center" wrapText="1"/>
    </xf>
    <xf numFmtId="0" fontId="1" fillId="0" borderId="0" xfId="5" applyFont="1" applyBorder="1" applyAlignment="1">
      <alignment horizontal="center" vertical="center"/>
    </xf>
    <xf numFmtId="181" fontId="3" fillId="0" borderId="7" xfId="5" applyNumberFormat="1" applyFont="1" applyFill="1" applyBorder="1" applyAlignment="1">
      <alignment horizontal="center" vertical="center" wrapText="1"/>
    </xf>
    <xf numFmtId="181" fontId="3" fillId="0" borderId="8" xfId="5" applyNumberFormat="1" applyFont="1" applyFill="1" applyBorder="1" applyAlignment="1">
      <alignment horizontal="center" vertical="center" wrapText="1"/>
    </xf>
    <xf numFmtId="181" fontId="3" fillId="0" borderId="9" xfId="5" applyNumberFormat="1" applyFont="1" applyFill="1" applyBorder="1" applyAlignment="1">
      <alignment horizontal="center" vertical="center" wrapText="1"/>
    </xf>
    <xf numFmtId="0" fontId="11" fillId="0" borderId="2" xfId="5" applyFont="1" applyBorder="1" applyAlignment="1">
      <alignment horizontal="right" vertical="center" wrapText="1"/>
    </xf>
    <xf numFmtId="0" fontId="11" fillId="0" borderId="3" xfId="5" applyFont="1" applyBorder="1" applyAlignment="1">
      <alignment horizontal="right" vertical="center" wrapText="1"/>
    </xf>
    <xf numFmtId="0" fontId="2" fillId="0" borderId="2" xfId="5" applyFont="1" applyBorder="1" applyAlignment="1">
      <alignment horizontal="right" vertical="center"/>
    </xf>
    <xf numFmtId="0" fontId="2" fillId="0" borderId="3" xfId="5" applyFont="1" applyBorder="1" applyAlignment="1">
      <alignment horizontal="right" vertical="center"/>
    </xf>
    <xf numFmtId="181" fontId="3" fillId="0" borderId="1" xfId="5" applyNumberFormat="1" applyFont="1" applyFill="1" applyBorder="1" applyAlignment="1">
      <alignment horizontal="center" vertical="center" wrapText="1"/>
    </xf>
    <xf numFmtId="0" fontId="3" fillId="0" borderId="1" xfId="0" applyFont="1" applyBorder="1" applyAlignment="1">
      <alignment horizontal="center" vertical="center" wrapText="1"/>
    </xf>
    <xf numFmtId="181" fontId="7" fillId="0" borderId="1" xfId="5" applyNumberFormat="1" applyFont="1" applyFill="1" applyBorder="1" applyAlignment="1">
      <alignment horizontal="center" vertical="center" wrapText="1"/>
    </xf>
    <xf numFmtId="181" fontId="3" fillId="0" borderId="2" xfId="5" applyNumberFormat="1" applyFont="1" applyFill="1" applyBorder="1" applyAlignment="1">
      <alignment horizontal="center" vertical="center" wrapText="1"/>
    </xf>
    <xf numFmtId="181" fontId="3" fillId="0" borderId="3" xfId="5" applyNumberFormat="1" applyFont="1" applyFill="1" applyBorder="1" applyAlignment="1">
      <alignment horizontal="center" vertical="center" wrapText="1"/>
    </xf>
    <xf numFmtId="0" fontId="3" fillId="0" borderId="5" xfId="5" applyFont="1" applyBorder="1" applyAlignment="1">
      <alignment horizontal="center" vertical="center" wrapText="1"/>
    </xf>
    <xf numFmtId="0" fontId="3" fillId="0" borderId="6" xfId="5" applyFont="1" applyBorder="1" applyAlignment="1">
      <alignment horizontal="center" vertical="center" wrapText="1"/>
    </xf>
    <xf numFmtId="0" fontId="3" fillId="0" borderId="12" xfId="5" applyFont="1" applyBorder="1" applyAlignment="1">
      <alignment horizontal="center" vertical="center" wrapText="1"/>
    </xf>
    <xf numFmtId="0" fontId="3" fillId="0" borderId="13" xfId="5" applyFont="1" applyBorder="1" applyAlignment="1">
      <alignment horizontal="center" vertical="center" wrapText="1"/>
    </xf>
    <xf numFmtId="0" fontId="3" fillId="0" borderId="10" xfId="5" applyFont="1" applyBorder="1" applyAlignment="1">
      <alignment horizontal="center" vertical="center" wrapText="1"/>
    </xf>
    <xf numFmtId="0" fontId="3" fillId="0" borderId="11" xfId="5" applyFont="1" applyBorder="1" applyAlignment="1">
      <alignment horizontal="center" vertical="center" wrapText="1"/>
    </xf>
    <xf numFmtId="0" fontId="1" fillId="0" borderId="0" xfId="5" applyFont="1" applyAlignment="1">
      <alignment horizontal="center" vertical="center" wrapText="1"/>
    </xf>
    <xf numFmtId="0" fontId="3" fillId="0" borderId="7" xfId="5" applyFont="1" applyBorder="1" applyAlignment="1">
      <alignment horizontal="center" vertical="center" wrapText="1"/>
    </xf>
    <xf numFmtId="0" fontId="3" fillId="0" borderId="8" xfId="5" applyFont="1" applyBorder="1" applyAlignment="1">
      <alignment horizontal="center" vertical="center" wrapText="1"/>
    </xf>
    <xf numFmtId="0" fontId="3" fillId="0" borderId="9" xfId="5" applyFont="1" applyBorder="1" applyAlignment="1">
      <alignment horizontal="center" vertical="center" wrapText="1"/>
    </xf>
    <xf numFmtId="0" fontId="3" fillId="0" borderId="2" xfId="16" applyFont="1" applyBorder="1" applyAlignment="1">
      <alignment horizontal="right" vertical="center"/>
    </xf>
    <xf numFmtId="0" fontId="3" fillId="0" borderId="4" xfId="16" applyFont="1" applyBorder="1" applyAlignment="1">
      <alignment horizontal="right" vertical="center"/>
    </xf>
    <xf numFmtId="0" fontId="3" fillId="0" borderId="3" xfId="16" applyFont="1" applyBorder="1" applyAlignment="1">
      <alignment horizontal="right" vertical="center"/>
    </xf>
    <xf numFmtId="0" fontId="8" fillId="0" borderId="2" xfId="16" applyFont="1" applyBorder="1" applyAlignment="1">
      <alignment horizontal="right" vertical="center"/>
    </xf>
    <xf numFmtId="0" fontId="30" fillId="0" borderId="3" xfId="9" applyBorder="1" applyAlignment="1">
      <alignment horizontal="right" vertical="center"/>
    </xf>
    <xf numFmtId="0" fontId="3" fillId="0" borderId="2" xfId="5" applyFont="1" applyBorder="1" applyAlignment="1">
      <alignment horizontal="center" vertical="center" wrapText="1"/>
    </xf>
    <xf numFmtId="0" fontId="3" fillId="0" borderId="3" xfId="5" applyFont="1" applyBorder="1" applyAlignment="1">
      <alignment horizontal="center" vertical="center" wrapText="1"/>
    </xf>
    <xf numFmtId="0" fontId="3" fillId="0" borderId="1" xfId="5" applyFont="1" applyBorder="1" applyAlignment="1">
      <alignment horizontal="center" vertical="center" wrapText="1"/>
    </xf>
    <xf numFmtId="0" fontId="7" fillId="0" borderId="1" xfId="5" applyFont="1" applyBorder="1" applyAlignment="1">
      <alignment horizontal="center" vertical="center" wrapText="1"/>
    </xf>
    <xf numFmtId="181" fontId="3" fillId="0" borderId="2" xfId="5" applyNumberFormat="1" applyFont="1" applyBorder="1" applyAlignment="1">
      <alignment horizontal="center" vertical="center" wrapText="1"/>
    </xf>
    <xf numFmtId="181" fontId="3" fillId="0" borderId="3" xfId="5" applyNumberFormat="1" applyFont="1" applyBorder="1" applyAlignment="1">
      <alignment horizontal="center" vertical="center" wrapText="1"/>
    </xf>
    <xf numFmtId="0" fontId="1"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1" fillId="0" borderId="1" xfId="0" applyFont="1" applyFill="1" applyBorder="1" applyAlignment="1">
      <alignment horizontal="justify" vertical="center" wrapText="1"/>
    </xf>
  </cellXfs>
  <cellStyles count="23">
    <cellStyle name="常规" xfId="0" builtinId="0"/>
    <cellStyle name="常规 2" xfId="8" xr:uid="{00000000-0005-0000-0000-000039000000}"/>
    <cellStyle name="常规 2 3" xfId="7" xr:uid="{00000000-0005-0000-0000-000036000000}"/>
    <cellStyle name="常规 2_广西附表3-规划表" xfId="3" xr:uid="{00000000-0005-0000-0000-000019000000}"/>
    <cellStyle name="常规 3" xfId="9" xr:uid="{00000000-0005-0000-0000-00003A000000}"/>
    <cellStyle name="常规 4" xfId="10" xr:uid="{00000000-0005-0000-0000-00003B000000}"/>
    <cellStyle name="常规_Book1" xfId="2" xr:uid="{00000000-0005-0000-0000-000012000000}"/>
    <cellStyle name="常规_Sheet1" xfId="11" xr:uid="{00000000-0005-0000-0000-00003C000000}"/>
    <cellStyle name="常规_Sheet2" xfId="4" xr:uid="{00000000-0005-0000-0000-000021000000}"/>
    <cellStyle name="常规_Sheet2_投资表打印稿106" xfId="6" xr:uid="{00000000-0005-0000-0000-000035000000}"/>
    <cellStyle name="常规_Sheet3" xfId="12" xr:uid="{00000000-0005-0000-0000-00003D000000}"/>
    <cellStyle name="常规_Sheet4" xfId="13" xr:uid="{00000000-0005-0000-0000-00003E000000}"/>
    <cellStyle name="常规_广西附表3-规划表" xfId="5" xr:uid="{00000000-0005-0000-0000-000025000000}"/>
    <cellStyle name="常规_林火10表 (2) 2" xfId="14" xr:uid="{00000000-0005-0000-0000-00003F000000}"/>
    <cellStyle name="常规_林火11表 (2)" xfId="1" xr:uid="{00000000-0005-0000-0000-000006000000}"/>
    <cellStyle name="常规_林火8表 (2)" xfId="15" xr:uid="{00000000-0005-0000-0000-000041000000}"/>
    <cellStyle name="常规_全国森林防火“十一五”规划附表（调查表改2）1" xfId="16" xr:uid="{00000000-0005-0000-0000-000043000000}"/>
    <cellStyle name="普通_laroux" xfId="17" xr:uid="{00000000-0005-0000-0000-000044000000}"/>
    <cellStyle name="千分位[0]_laroux" xfId="18" xr:uid="{00000000-0005-0000-0000-000045000000}"/>
    <cellStyle name="千分位_laroux" xfId="19" xr:uid="{00000000-0005-0000-0000-000046000000}"/>
    <cellStyle name="千位[0]_laroux" xfId="20" xr:uid="{00000000-0005-0000-0000-000047000000}"/>
    <cellStyle name="千位_laroux" xfId="21" xr:uid="{00000000-0005-0000-0000-000048000000}"/>
    <cellStyle name="样式 1" xfId="22" xr:uid="{00000000-0005-0000-0000-00004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Formulas="1" workbookViewId="0">
      <selection activeCell="A7" sqref="A7"/>
    </sheetView>
  </sheetViews>
  <sheetFormatPr defaultColWidth="9" defaultRowHeight="14.25" x14ac:dyDescent="0.15"/>
  <sheetData/>
  <phoneticPr fontId="31" type="noConversion"/>
  <pageMargins left="0.75" right="0.75" top="1" bottom="1" header="0.5" footer="0.5"/>
  <pageSetup paperSize="9" orientation="portrait" horizontalDpi="1200" verticalDpi="12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99"/>
  <sheetViews>
    <sheetView showZeros="0" workbookViewId="0">
      <selection activeCell="T26" sqref="T26"/>
    </sheetView>
  </sheetViews>
  <sheetFormatPr defaultColWidth="9" defaultRowHeight="14.25" x14ac:dyDescent="0.15"/>
  <cols>
    <col min="1" max="2" width="12.625" customWidth="1"/>
    <col min="3" max="10" width="11.375" customWidth="1"/>
    <col min="11" max="12" width="11.125" customWidth="1"/>
    <col min="13" max="13" width="10" customWidth="1"/>
    <col min="14" max="14" width="14.25" customWidth="1"/>
    <col min="15" max="15" width="12.5" customWidth="1"/>
  </cols>
  <sheetData>
    <row r="1" spans="1:14" ht="12" customHeight="1" x14ac:dyDescent="0.15">
      <c r="A1" s="329" t="s">
        <v>204</v>
      </c>
      <c r="B1" s="329"/>
      <c r="C1" s="329"/>
      <c r="D1" s="329"/>
      <c r="E1" s="329"/>
      <c r="F1" s="329"/>
      <c r="G1" s="329"/>
      <c r="H1" s="329"/>
      <c r="I1" s="329"/>
      <c r="J1" s="329"/>
      <c r="K1" s="329"/>
      <c r="L1" s="329"/>
      <c r="M1" s="329"/>
    </row>
    <row r="2" spans="1:14" ht="11.25" customHeight="1" x14ac:dyDescent="0.15">
      <c r="A2" s="329"/>
      <c r="B2" s="329"/>
      <c r="C2" s="329"/>
      <c r="D2" s="329"/>
      <c r="E2" s="329"/>
      <c r="F2" s="329"/>
      <c r="G2" s="329"/>
      <c r="H2" s="329"/>
      <c r="I2" s="329"/>
      <c r="J2" s="329"/>
      <c r="K2" s="329"/>
      <c r="L2" s="329"/>
      <c r="M2" s="329"/>
    </row>
    <row r="3" spans="1:14" ht="12.75" customHeight="1" x14ac:dyDescent="0.15">
      <c r="A3" s="224" t="s">
        <v>330</v>
      </c>
      <c r="B3" s="80"/>
      <c r="C3" s="340"/>
      <c r="D3" s="340"/>
      <c r="E3" s="341"/>
      <c r="F3" s="341"/>
      <c r="G3" s="341"/>
      <c r="H3" s="341"/>
      <c r="I3" s="341"/>
      <c r="J3" s="341"/>
      <c r="K3" s="81"/>
      <c r="L3" s="81"/>
    </row>
    <row r="4" spans="1:14" ht="16.5" customHeight="1" x14ac:dyDescent="0.15">
      <c r="A4" s="330" t="s">
        <v>72</v>
      </c>
      <c r="B4" s="331"/>
      <c r="C4" s="342" t="s">
        <v>205</v>
      </c>
      <c r="D4" s="342"/>
      <c r="E4" s="342"/>
      <c r="F4" s="342"/>
      <c r="G4" s="342"/>
      <c r="H4" s="342"/>
      <c r="I4" s="342"/>
      <c r="J4" s="342"/>
      <c r="K4" s="343" t="s">
        <v>206</v>
      </c>
      <c r="L4" s="344"/>
      <c r="M4" s="326" t="s">
        <v>78</v>
      </c>
    </row>
    <row r="5" spans="1:14" ht="27.75" customHeight="1" x14ac:dyDescent="0.15">
      <c r="A5" s="332"/>
      <c r="B5" s="333"/>
      <c r="C5" s="322" t="s">
        <v>207</v>
      </c>
      <c r="D5" s="322" t="s">
        <v>208</v>
      </c>
      <c r="E5" s="322" t="s">
        <v>209</v>
      </c>
      <c r="F5" s="345"/>
      <c r="G5" s="322" t="s">
        <v>210</v>
      </c>
      <c r="H5" s="345"/>
      <c r="I5" s="322" t="s">
        <v>211</v>
      </c>
      <c r="J5" s="345"/>
      <c r="K5" s="322" t="s">
        <v>212</v>
      </c>
      <c r="L5" s="323" t="s">
        <v>213</v>
      </c>
      <c r="M5" s="327"/>
    </row>
    <row r="6" spans="1:14" ht="18" customHeight="1" x14ac:dyDescent="0.15">
      <c r="A6" s="334"/>
      <c r="B6" s="335"/>
      <c r="C6" s="322"/>
      <c r="D6" s="322"/>
      <c r="E6" s="6" t="s">
        <v>81</v>
      </c>
      <c r="F6" s="6" t="s">
        <v>82</v>
      </c>
      <c r="G6" s="6" t="s">
        <v>81</v>
      </c>
      <c r="H6" s="82" t="s">
        <v>82</v>
      </c>
      <c r="I6" s="6" t="s">
        <v>81</v>
      </c>
      <c r="J6" s="82" t="s">
        <v>82</v>
      </c>
      <c r="K6" s="322"/>
      <c r="L6" s="324"/>
      <c r="M6" s="328"/>
    </row>
    <row r="7" spans="1:14" ht="24" customHeight="1" x14ac:dyDescent="0.15">
      <c r="A7" s="336" t="s">
        <v>69</v>
      </c>
      <c r="B7" s="83" t="s">
        <v>156</v>
      </c>
      <c r="C7" s="84">
        <v>449</v>
      </c>
      <c r="D7" s="84">
        <v>5162</v>
      </c>
      <c r="E7" s="84">
        <v>9</v>
      </c>
      <c r="F7" s="84">
        <v>165</v>
      </c>
      <c r="G7" s="84">
        <v>56</v>
      </c>
      <c r="H7" s="84">
        <v>1157</v>
      </c>
      <c r="I7" s="84">
        <v>384</v>
      </c>
      <c r="J7" s="84">
        <v>3840</v>
      </c>
      <c r="K7" s="84">
        <v>3840</v>
      </c>
      <c r="L7" s="84">
        <v>1920</v>
      </c>
      <c r="M7" s="85"/>
    </row>
    <row r="8" spans="1:14" ht="24" customHeight="1" x14ac:dyDescent="0.15">
      <c r="A8" s="337"/>
      <c r="B8" s="83" t="s">
        <v>171</v>
      </c>
      <c r="C8" s="84">
        <f>C10+C12+C14+C16+C18+C20+C22+C24+C26+C28+C30+C32+C34+C36+C37+C53</f>
        <v>260</v>
      </c>
      <c r="D8" s="84">
        <f t="shared" ref="D8:L8" si="0">D10+D12+D14+D16+D18+D20+D22+D24+D26+D28+D30+D32+D34+D36+D37+D53</f>
        <v>3258</v>
      </c>
      <c r="E8" s="84">
        <f t="shared" si="0"/>
        <v>9</v>
      </c>
      <c r="F8" s="84">
        <f t="shared" si="0"/>
        <v>165</v>
      </c>
      <c r="G8" s="84">
        <f t="shared" si="0"/>
        <v>56</v>
      </c>
      <c r="H8" s="84">
        <f t="shared" si="0"/>
        <v>1157</v>
      </c>
      <c r="I8" s="84">
        <f t="shared" si="0"/>
        <v>195</v>
      </c>
      <c r="J8" s="84">
        <f t="shared" si="0"/>
        <v>1936</v>
      </c>
      <c r="K8" s="84">
        <f t="shared" si="0"/>
        <v>1936</v>
      </c>
      <c r="L8" s="84">
        <f t="shared" si="0"/>
        <v>967</v>
      </c>
      <c r="M8" s="85"/>
    </row>
    <row r="9" spans="1:14" s="79" customFormat="1" ht="24" customHeight="1" x14ac:dyDescent="0.15">
      <c r="A9" s="338" t="s">
        <v>24</v>
      </c>
      <c r="B9" s="43" t="s">
        <v>7</v>
      </c>
      <c r="C9" s="85">
        <v>45</v>
      </c>
      <c r="D9" s="85">
        <v>500</v>
      </c>
      <c r="E9" s="86"/>
      <c r="F9" s="86"/>
      <c r="G9" s="85">
        <v>5</v>
      </c>
      <c r="H9" s="85">
        <v>100</v>
      </c>
      <c r="I9" s="85">
        <v>40</v>
      </c>
      <c r="J9" s="85">
        <v>400</v>
      </c>
      <c r="K9" s="85">
        <v>400</v>
      </c>
      <c r="L9" s="85">
        <v>200</v>
      </c>
      <c r="M9" s="85"/>
    </row>
    <row r="10" spans="1:14" s="79" customFormat="1" ht="24" customHeight="1" x14ac:dyDescent="0.15">
      <c r="A10" s="339"/>
      <c r="B10" s="43" t="s">
        <v>171</v>
      </c>
      <c r="C10" s="85">
        <f>G10+I10</f>
        <v>22</v>
      </c>
      <c r="D10" s="85">
        <f>H10+J10</f>
        <v>267</v>
      </c>
      <c r="E10" s="87">
        <v>0</v>
      </c>
      <c r="F10" s="87">
        <v>0</v>
      </c>
      <c r="G10" s="87">
        <f>G9</f>
        <v>5</v>
      </c>
      <c r="H10" s="87">
        <f>H9</f>
        <v>100</v>
      </c>
      <c r="I10" s="87">
        <v>17</v>
      </c>
      <c r="J10" s="87">
        <v>167</v>
      </c>
      <c r="K10" s="87">
        <v>167</v>
      </c>
      <c r="L10" s="87">
        <v>83</v>
      </c>
      <c r="M10" s="85"/>
    </row>
    <row r="11" spans="1:14" ht="24" customHeight="1" x14ac:dyDescent="0.15">
      <c r="A11" s="325" t="s">
        <v>25</v>
      </c>
      <c r="B11" s="43" t="s">
        <v>7</v>
      </c>
      <c r="C11" s="85">
        <v>18</v>
      </c>
      <c r="D11" s="85">
        <v>200</v>
      </c>
      <c r="E11" s="86"/>
      <c r="F11" s="86"/>
      <c r="G11" s="85">
        <v>2</v>
      </c>
      <c r="H11" s="85">
        <v>40</v>
      </c>
      <c r="I11" s="85">
        <v>16</v>
      </c>
      <c r="J11" s="85">
        <v>160</v>
      </c>
      <c r="K11" s="85">
        <v>160</v>
      </c>
      <c r="L11" s="85">
        <v>80</v>
      </c>
      <c r="M11" s="85"/>
      <c r="N11" s="79"/>
    </row>
    <row r="12" spans="1:14" ht="24" customHeight="1" x14ac:dyDescent="0.15">
      <c r="A12" s="312"/>
      <c r="B12" s="43" t="s">
        <v>171</v>
      </c>
      <c r="C12" s="85">
        <f>G12+I12</f>
        <v>5</v>
      </c>
      <c r="D12" s="85">
        <f>H12+J12</f>
        <v>72</v>
      </c>
      <c r="E12" s="88">
        <v>0</v>
      </c>
      <c r="F12" s="88">
        <v>0</v>
      </c>
      <c r="G12" s="87">
        <f>G11</f>
        <v>2</v>
      </c>
      <c r="H12" s="87">
        <f>H11</f>
        <v>40</v>
      </c>
      <c r="I12" s="88">
        <v>3</v>
      </c>
      <c r="J12" s="88">
        <v>32</v>
      </c>
      <c r="K12" s="88">
        <v>32</v>
      </c>
      <c r="L12" s="88">
        <v>16</v>
      </c>
      <c r="M12" s="85"/>
      <c r="N12" s="79"/>
    </row>
    <row r="13" spans="1:14" ht="24" customHeight="1" x14ac:dyDescent="0.15">
      <c r="A13" s="325" t="s">
        <v>26</v>
      </c>
      <c r="B13" s="43" t="s">
        <v>7</v>
      </c>
      <c r="C13" s="85">
        <v>63</v>
      </c>
      <c r="D13" s="85">
        <v>700</v>
      </c>
      <c r="E13" s="85"/>
      <c r="F13" s="85"/>
      <c r="G13" s="85">
        <v>7</v>
      </c>
      <c r="H13" s="85">
        <v>140</v>
      </c>
      <c r="I13" s="85">
        <v>56</v>
      </c>
      <c r="J13" s="85">
        <v>560</v>
      </c>
      <c r="K13" s="85">
        <v>560</v>
      </c>
      <c r="L13" s="85">
        <v>280</v>
      </c>
      <c r="M13" s="85"/>
    </row>
    <row r="14" spans="1:14" ht="24" customHeight="1" x14ac:dyDescent="0.15">
      <c r="A14" s="312"/>
      <c r="B14" s="43" t="s">
        <v>171</v>
      </c>
      <c r="C14" s="85">
        <f>G14+I14</f>
        <v>30</v>
      </c>
      <c r="D14" s="85">
        <f>H14+J14</f>
        <v>371</v>
      </c>
      <c r="E14" s="88">
        <v>0</v>
      </c>
      <c r="F14" s="88">
        <v>0</v>
      </c>
      <c r="G14" s="87">
        <f>G13</f>
        <v>7</v>
      </c>
      <c r="H14" s="87">
        <f>H13</f>
        <v>140</v>
      </c>
      <c r="I14" s="88">
        <v>23</v>
      </c>
      <c r="J14" s="88">
        <v>231</v>
      </c>
      <c r="K14" s="88">
        <v>231</v>
      </c>
      <c r="L14" s="88">
        <v>115</v>
      </c>
      <c r="M14" s="85"/>
    </row>
    <row r="15" spans="1:14" ht="24" customHeight="1" x14ac:dyDescent="0.15">
      <c r="A15" s="325" t="s">
        <v>27</v>
      </c>
      <c r="B15" s="43" t="s">
        <v>7</v>
      </c>
      <c r="C15" s="85">
        <v>54</v>
      </c>
      <c r="D15" s="85">
        <v>600</v>
      </c>
      <c r="E15" s="85"/>
      <c r="F15" s="85"/>
      <c r="G15" s="85">
        <v>6</v>
      </c>
      <c r="H15" s="85">
        <v>120</v>
      </c>
      <c r="I15" s="85">
        <v>48</v>
      </c>
      <c r="J15" s="85">
        <v>480</v>
      </c>
      <c r="K15" s="85">
        <v>480</v>
      </c>
      <c r="L15" s="85">
        <v>240</v>
      </c>
      <c r="M15" s="85"/>
    </row>
    <row r="16" spans="1:14" ht="24" customHeight="1" x14ac:dyDescent="0.15">
      <c r="A16" s="312"/>
      <c r="B16" s="43" t="s">
        <v>171</v>
      </c>
      <c r="C16" s="85">
        <f>G16+I16</f>
        <v>47</v>
      </c>
      <c r="D16" s="85">
        <f>H16+J16</f>
        <v>531</v>
      </c>
      <c r="E16" s="88">
        <v>0</v>
      </c>
      <c r="F16" s="88">
        <v>0</v>
      </c>
      <c r="G16" s="87">
        <f>G15</f>
        <v>6</v>
      </c>
      <c r="H16" s="87">
        <f>H15</f>
        <v>120</v>
      </c>
      <c r="I16" s="88">
        <v>41</v>
      </c>
      <c r="J16" s="88">
        <v>411</v>
      </c>
      <c r="K16" s="88">
        <v>411</v>
      </c>
      <c r="L16" s="88">
        <v>206</v>
      </c>
      <c r="M16" s="85"/>
    </row>
    <row r="17" spans="1:13" ht="24" customHeight="1" x14ac:dyDescent="0.15">
      <c r="A17" s="325" t="s">
        <v>28</v>
      </c>
      <c r="B17" s="43" t="s">
        <v>7</v>
      </c>
      <c r="C17" s="85">
        <v>9</v>
      </c>
      <c r="D17" s="85">
        <v>100</v>
      </c>
      <c r="E17" s="85"/>
      <c r="F17" s="85"/>
      <c r="G17" s="85">
        <v>1</v>
      </c>
      <c r="H17" s="85">
        <v>20</v>
      </c>
      <c r="I17" s="85">
        <v>8</v>
      </c>
      <c r="J17" s="85">
        <v>80</v>
      </c>
      <c r="K17" s="85">
        <v>80</v>
      </c>
      <c r="L17" s="85">
        <v>40</v>
      </c>
      <c r="M17" s="85"/>
    </row>
    <row r="18" spans="1:13" ht="24" customHeight="1" x14ac:dyDescent="0.15">
      <c r="A18" s="312"/>
      <c r="B18" s="43" t="s">
        <v>171</v>
      </c>
      <c r="C18" s="85">
        <f>G18+I18</f>
        <v>3</v>
      </c>
      <c r="D18" s="85">
        <f>H18+J18</f>
        <v>40</v>
      </c>
      <c r="E18" s="88">
        <v>0</v>
      </c>
      <c r="F18" s="88">
        <v>0</v>
      </c>
      <c r="G18" s="87">
        <f>G17</f>
        <v>1</v>
      </c>
      <c r="H18" s="87">
        <f>H17</f>
        <v>20</v>
      </c>
      <c r="I18" s="88">
        <v>2</v>
      </c>
      <c r="J18" s="88">
        <v>20</v>
      </c>
      <c r="K18" s="88">
        <v>20</v>
      </c>
      <c r="L18" s="88">
        <v>10</v>
      </c>
      <c r="M18" s="85"/>
    </row>
    <row r="19" spans="1:13" ht="24" customHeight="1" x14ac:dyDescent="0.15">
      <c r="A19" s="325" t="s">
        <v>214</v>
      </c>
      <c r="B19" s="43" t="s">
        <v>7</v>
      </c>
      <c r="C19" s="85">
        <v>18</v>
      </c>
      <c r="D19" s="85">
        <v>200</v>
      </c>
      <c r="E19" s="85"/>
      <c r="F19" s="85"/>
      <c r="G19" s="85">
        <v>2</v>
      </c>
      <c r="H19" s="85">
        <v>40</v>
      </c>
      <c r="I19" s="85">
        <v>16</v>
      </c>
      <c r="J19" s="85">
        <v>160</v>
      </c>
      <c r="K19" s="85">
        <v>160</v>
      </c>
      <c r="L19" s="85">
        <v>80</v>
      </c>
      <c r="M19" s="85"/>
    </row>
    <row r="20" spans="1:13" ht="24" customHeight="1" x14ac:dyDescent="0.15">
      <c r="A20" s="312"/>
      <c r="B20" s="43" t="s">
        <v>171</v>
      </c>
      <c r="C20" s="85">
        <f>G20+I20</f>
        <v>10</v>
      </c>
      <c r="D20" s="85">
        <f>H20+J20</f>
        <v>120</v>
      </c>
      <c r="E20" s="88">
        <v>0</v>
      </c>
      <c r="F20" s="88">
        <v>0</v>
      </c>
      <c r="G20" s="87">
        <f>G19</f>
        <v>2</v>
      </c>
      <c r="H20" s="87">
        <f>H19</f>
        <v>40</v>
      </c>
      <c r="I20" s="88">
        <v>8</v>
      </c>
      <c r="J20" s="88">
        <v>80</v>
      </c>
      <c r="K20" s="88">
        <v>80</v>
      </c>
      <c r="L20" s="88">
        <v>40</v>
      </c>
      <c r="M20" s="85"/>
    </row>
    <row r="21" spans="1:13" ht="24" customHeight="1" x14ac:dyDescent="0.15">
      <c r="A21" s="325" t="s">
        <v>30</v>
      </c>
      <c r="B21" s="43" t="s">
        <v>7</v>
      </c>
      <c r="C21" s="85">
        <v>9</v>
      </c>
      <c r="D21" s="85">
        <v>100</v>
      </c>
      <c r="E21" s="85"/>
      <c r="F21" s="85"/>
      <c r="G21" s="85">
        <v>1</v>
      </c>
      <c r="H21" s="85">
        <v>20</v>
      </c>
      <c r="I21" s="85">
        <v>8</v>
      </c>
      <c r="J21" s="85">
        <v>80</v>
      </c>
      <c r="K21" s="85">
        <v>80</v>
      </c>
      <c r="L21" s="85">
        <v>40</v>
      </c>
      <c r="M21" s="85"/>
    </row>
    <row r="22" spans="1:13" ht="24" customHeight="1" x14ac:dyDescent="0.15">
      <c r="A22" s="312"/>
      <c r="B22" s="43" t="s">
        <v>171</v>
      </c>
      <c r="C22" s="85">
        <f>G22+I22</f>
        <v>3</v>
      </c>
      <c r="D22" s="85">
        <f>H22+J22</f>
        <v>40</v>
      </c>
      <c r="E22" s="88">
        <v>0</v>
      </c>
      <c r="F22" s="88">
        <v>0</v>
      </c>
      <c r="G22" s="87">
        <f>G21</f>
        <v>1</v>
      </c>
      <c r="H22" s="87">
        <f>H21</f>
        <v>20</v>
      </c>
      <c r="I22" s="88">
        <v>2</v>
      </c>
      <c r="J22" s="88">
        <v>20</v>
      </c>
      <c r="K22" s="88">
        <v>20</v>
      </c>
      <c r="L22" s="88">
        <v>10</v>
      </c>
      <c r="M22" s="85"/>
    </row>
    <row r="23" spans="1:13" ht="24" customHeight="1" x14ac:dyDescent="0.15">
      <c r="A23" s="325" t="s">
        <v>31</v>
      </c>
      <c r="B23" s="43" t="s">
        <v>7</v>
      </c>
      <c r="C23" s="85">
        <v>9</v>
      </c>
      <c r="D23" s="85">
        <v>100</v>
      </c>
      <c r="E23" s="85"/>
      <c r="F23" s="85"/>
      <c r="G23" s="85">
        <v>1</v>
      </c>
      <c r="H23" s="85">
        <v>20</v>
      </c>
      <c r="I23" s="85">
        <v>8</v>
      </c>
      <c r="J23" s="85">
        <v>80</v>
      </c>
      <c r="K23" s="85">
        <v>80</v>
      </c>
      <c r="L23" s="85">
        <v>40</v>
      </c>
      <c r="M23" s="85"/>
    </row>
    <row r="24" spans="1:13" ht="24" customHeight="1" x14ac:dyDescent="0.15">
      <c r="A24" s="312"/>
      <c r="B24" s="43" t="s">
        <v>171</v>
      </c>
      <c r="C24" s="85">
        <f>G24+I24</f>
        <v>3</v>
      </c>
      <c r="D24" s="85">
        <f>H24+J24</f>
        <v>36</v>
      </c>
      <c r="E24" s="88">
        <v>0</v>
      </c>
      <c r="F24" s="88">
        <v>0</v>
      </c>
      <c r="G24" s="87">
        <f>G23</f>
        <v>1</v>
      </c>
      <c r="H24" s="87">
        <f>H23</f>
        <v>20</v>
      </c>
      <c r="I24" s="88">
        <v>2</v>
      </c>
      <c r="J24" s="88">
        <v>16</v>
      </c>
      <c r="K24" s="88">
        <v>16</v>
      </c>
      <c r="L24" s="88">
        <v>8</v>
      </c>
      <c r="M24" s="85"/>
    </row>
    <row r="25" spans="1:13" ht="24" customHeight="1" x14ac:dyDescent="0.15">
      <c r="A25" s="325" t="s">
        <v>32</v>
      </c>
      <c r="B25" s="43" t="s">
        <v>7</v>
      </c>
      <c r="C25" s="85">
        <v>18</v>
      </c>
      <c r="D25" s="85">
        <v>200</v>
      </c>
      <c r="E25" s="85"/>
      <c r="F25" s="85"/>
      <c r="G25" s="85">
        <v>2</v>
      </c>
      <c r="H25" s="85">
        <v>40</v>
      </c>
      <c r="I25" s="85">
        <v>16</v>
      </c>
      <c r="J25" s="85">
        <v>160</v>
      </c>
      <c r="K25" s="85">
        <v>160</v>
      </c>
      <c r="L25" s="85">
        <v>80</v>
      </c>
      <c r="M25" s="85"/>
    </row>
    <row r="26" spans="1:13" ht="24" customHeight="1" x14ac:dyDescent="0.15">
      <c r="A26" s="312"/>
      <c r="B26" s="43" t="s">
        <v>171</v>
      </c>
      <c r="C26" s="85">
        <f>G26+I26</f>
        <v>7</v>
      </c>
      <c r="D26" s="85">
        <f>H26+J26</f>
        <v>86</v>
      </c>
      <c r="E26" s="88">
        <v>0</v>
      </c>
      <c r="F26" s="88">
        <v>0</v>
      </c>
      <c r="G26" s="87">
        <f>G25</f>
        <v>2</v>
      </c>
      <c r="H26" s="87">
        <f>H25</f>
        <v>40</v>
      </c>
      <c r="I26" s="88">
        <v>5</v>
      </c>
      <c r="J26" s="88">
        <v>46</v>
      </c>
      <c r="K26" s="88">
        <v>46</v>
      </c>
      <c r="L26" s="88">
        <v>23</v>
      </c>
      <c r="M26" s="85"/>
    </row>
    <row r="27" spans="1:13" ht="24" customHeight="1" x14ac:dyDescent="0.15">
      <c r="A27" s="325" t="s">
        <v>33</v>
      </c>
      <c r="B27" s="43" t="s">
        <v>7</v>
      </c>
      <c r="C27" s="85">
        <v>63</v>
      </c>
      <c r="D27" s="85">
        <v>700</v>
      </c>
      <c r="E27" s="85"/>
      <c r="F27" s="85"/>
      <c r="G27" s="85">
        <v>7</v>
      </c>
      <c r="H27" s="85">
        <v>140</v>
      </c>
      <c r="I27" s="85">
        <v>56</v>
      </c>
      <c r="J27" s="85">
        <v>560</v>
      </c>
      <c r="K27" s="85">
        <v>560</v>
      </c>
      <c r="L27" s="85">
        <v>280</v>
      </c>
      <c r="M27" s="85"/>
    </row>
    <row r="28" spans="1:13" ht="24" customHeight="1" x14ac:dyDescent="0.15">
      <c r="A28" s="312"/>
      <c r="B28" s="43" t="s">
        <v>171</v>
      </c>
      <c r="C28" s="85">
        <f>G28+I28</f>
        <v>40</v>
      </c>
      <c r="D28" s="85">
        <f>H28+J28</f>
        <v>467</v>
      </c>
      <c r="E28" s="88">
        <v>0</v>
      </c>
      <c r="F28" s="88">
        <v>0</v>
      </c>
      <c r="G28" s="87">
        <f>G27</f>
        <v>7</v>
      </c>
      <c r="H28" s="87">
        <f>H27</f>
        <v>140</v>
      </c>
      <c r="I28" s="88">
        <v>33</v>
      </c>
      <c r="J28" s="88">
        <v>327</v>
      </c>
      <c r="K28" s="88">
        <v>327</v>
      </c>
      <c r="L28" s="88">
        <v>163</v>
      </c>
      <c r="M28" s="85"/>
    </row>
    <row r="29" spans="1:13" ht="24" customHeight="1" x14ac:dyDescent="0.15">
      <c r="A29" s="325" t="s">
        <v>34</v>
      </c>
      <c r="B29" s="43" t="s">
        <v>7</v>
      </c>
      <c r="C29" s="85">
        <v>18</v>
      </c>
      <c r="D29" s="85">
        <v>200</v>
      </c>
      <c r="E29" s="85"/>
      <c r="F29" s="85"/>
      <c r="G29" s="85">
        <v>2</v>
      </c>
      <c r="H29" s="85">
        <v>40</v>
      </c>
      <c r="I29" s="85">
        <v>16</v>
      </c>
      <c r="J29" s="85">
        <v>160</v>
      </c>
      <c r="K29" s="85">
        <v>160</v>
      </c>
      <c r="L29" s="85">
        <v>80</v>
      </c>
      <c r="M29" s="85"/>
    </row>
    <row r="30" spans="1:13" ht="24" customHeight="1" x14ac:dyDescent="0.15">
      <c r="A30" s="312"/>
      <c r="B30" s="43" t="s">
        <v>171</v>
      </c>
      <c r="C30" s="85">
        <f>G30+I30</f>
        <v>8</v>
      </c>
      <c r="D30" s="85">
        <f>H30+J30</f>
        <v>104</v>
      </c>
      <c r="E30" s="88">
        <v>0</v>
      </c>
      <c r="F30" s="88">
        <v>0</v>
      </c>
      <c r="G30" s="87">
        <f>G29</f>
        <v>2</v>
      </c>
      <c r="H30" s="87">
        <f>H29</f>
        <v>40</v>
      </c>
      <c r="I30" s="88">
        <v>6</v>
      </c>
      <c r="J30" s="88">
        <v>64</v>
      </c>
      <c r="K30" s="88">
        <v>64</v>
      </c>
      <c r="L30" s="88">
        <v>32</v>
      </c>
      <c r="M30" s="85"/>
    </row>
    <row r="31" spans="1:13" ht="24" customHeight="1" x14ac:dyDescent="0.15">
      <c r="A31" s="325" t="s">
        <v>35</v>
      </c>
      <c r="B31" s="43" t="s">
        <v>7</v>
      </c>
      <c r="C31" s="85">
        <v>36</v>
      </c>
      <c r="D31" s="85">
        <v>400</v>
      </c>
      <c r="E31" s="85"/>
      <c r="F31" s="85"/>
      <c r="G31" s="85">
        <v>4</v>
      </c>
      <c r="H31" s="85">
        <v>80</v>
      </c>
      <c r="I31" s="85">
        <v>32</v>
      </c>
      <c r="J31" s="85">
        <v>320</v>
      </c>
      <c r="K31" s="85">
        <v>320</v>
      </c>
      <c r="L31" s="85">
        <v>160</v>
      </c>
      <c r="M31" s="85"/>
    </row>
    <row r="32" spans="1:13" ht="24" customHeight="1" x14ac:dyDescent="0.15">
      <c r="A32" s="312"/>
      <c r="B32" s="43" t="s">
        <v>171</v>
      </c>
      <c r="C32" s="85">
        <f>G32+I32</f>
        <v>16</v>
      </c>
      <c r="D32" s="85">
        <f>H32+J32</f>
        <v>196</v>
      </c>
      <c r="E32" s="88">
        <v>0</v>
      </c>
      <c r="F32" s="88">
        <v>0</v>
      </c>
      <c r="G32" s="87">
        <f>G31</f>
        <v>4</v>
      </c>
      <c r="H32" s="87">
        <f>H31</f>
        <v>80</v>
      </c>
      <c r="I32" s="88">
        <v>12</v>
      </c>
      <c r="J32" s="88">
        <v>116</v>
      </c>
      <c r="K32" s="88">
        <v>116</v>
      </c>
      <c r="L32" s="88">
        <v>58</v>
      </c>
      <c r="M32" s="85"/>
    </row>
    <row r="33" spans="1:13" ht="24" customHeight="1" x14ac:dyDescent="0.15">
      <c r="A33" s="325" t="s">
        <v>36</v>
      </c>
      <c r="B33" s="43" t="s">
        <v>7</v>
      </c>
      <c r="C33" s="85">
        <v>27</v>
      </c>
      <c r="D33" s="85">
        <v>300</v>
      </c>
      <c r="E33" s="85"/>
      <c r="F33" s="85"/>
      <c r="G33" s="85">
        <v>3</v>
      </c>
      <c r="H33" s="85">
        <v>60</v>
      </c>
      <c r="I33" s="85">
        <v>24</v>
      </c>
      <c r="J33" s="85">
        <v>240</v>
      </c>
      <c r="K33" s="85">
        <v>240</v>
      </c>
      <c r="L33" s="85">
        <v>120</v>
      </c>
      <c r="M33" s="85"/>
    </row>
    <row r="34" spans="1:13" ht="24" customHeight="1" x14ac:dyDescent="0.15">
      <c r="A34" s="312"/>
      <c r="B34" s="43" t="s">
        <v>171</v>
      </c>
      <c r="C34" s="85">
        <f>G34+I34</f>
        <v>15</v>
      </c>
      <c r="D34" s="85">
        <f>H34+J34</f>
        <v>180</v>
      </c>
      <c r="E34" s="88">
        <v>0</v>
      </c>
      <c r="F34" s="88">
        <v>0</v>
      </c>
      <c r="G34" s="87">
        <f>G33</f>
        <v>3</v>
      </c>
      <c r="H34" s="87">
        <f>H33</f>
        <v>60</v>
      </c>
      <c r="I34" s="88">
        <v>12</v>
      </c>
      <c r="J34" s="88">
        <v>120</v>
      </c>
      <c r="K34" s="88">
        <v>120</v>
      </c>
      <c r="L34" s="88">
        <v>60</v>
      </c>
      <c r="M34" s="85"/>
    </row>
    <row r="35" spans="1:13" ht="24" customHeight="1" x14ac:dyDescent="0.15">
      <c r="A35" s="325" t="s">
        <v>37</v>
      </c>
      <c r="B35" s="43" t="s">
        <v>7</v>
      </c>
      <c r="C35" s="85">
        <v>45</v>
      </c>
      <c r="D35" s="85">
        <v>500</v>
      </c>
      <c r="E35" s="85"/>
      <c r="F35" s="85"/>
      <c r="G35" s="85">
        <v>5</v>
      </c>
      <c r="H35" s="85">
        <v>100</v>
      </c>
      <c r="I35" s="85">
        <v>40</v>
      </c>
      <c r="J35" s="85">
        <v>400</v>
      </c>
      <c r="K35" s="85">
        <v>400</v>
      </c>
      <c r="L35" s="85">
        <v>200</v>
      </c>
      <c r="M35" s="85"/>
    </row>
    <row r="36" spans="1:13" ht="24" customHeight="1" x14ac:dyDescent="0.15">
      <c r="A36" s="312"/>
      <c r="B36" s="43" t="s">
        <v>171</v>
      </c>
      <c r="C36" s="85">
        <f>G36+I36</f>
        <v>34</v>
      </c>
      <c r="D36" s="85">
        <f>H36+J36</f>
        <v>386</v>
      </c>
      <c r="E36" s="88">
        <v>0</v>
      </c>
      <c r="F36" s="88">
        <v>0</v>
      </c>
      <c r="G36" s="87">
        <f>G35</f>
        <v>5</v>
      </c>
      <c r="H36" s="87">
        <f>H35</f>
        <v>100</v>
      </c>
      <c r="I36" s="88">
        <v>29</v>
      </c>
      <c r="J36" s="88">
        <v>286</v>
      </c>
      <c r="K36" s="88">
        <v>286</v>
      </c>
      <c r="L36" s="88">
        <v>143</v>
      </c>
      <c r="M36" s="85"/>
    </row>
    <row r="37" spans="1:13" s="55" customFormat="1" ht="24" customHeight="1" x14ac:dyDescent="0.15">
      <c r="A37" s="89" t="s">
        <v>83</v>
      </c>
      <c r="B37" s="43" t="s">
        <v>7</v>
      </c>
      <c r="C37" s="85">
        <v>11</v>
      </c>
      <c r="D37" s="85">
        <v>205</v>
      </c>
      <c r="E37" s="85">
        <v>9</v>
      </c>
      <c r="F37" s="85">
        <v>165</v>
      </c>
      <c r="G37" s="85">
        <v>2</v>
      </c>
      <c r="H37" s="85">
        <v>40</v>
      </c>
      <c r="I37" s="94">
        <v>0</v>
      </c>
      <c r="J37" s="94">
        <v>0</v>
      </c>
      <c r="K37" s="85"/>
      <c r="L37" s="85"/>
      <c r="M37" s="95"/>
    </row>
    <row r="38" spans="1:13" ht="24.75" hidden="1" customHeight="1" x14ac:dyDescent="0.15">
      <c r="A38" s="90" t="s">
        <v>84</v>
      </c>
      <c r="B38" s="43" t="s">
        <v>7</v>
      </c>
      <c r="C38" s="85">
        <v>1</v>
      </c>
      <c r="D38" s="85">
        <v>30</v>
      </c>
      <c r="E38" s="89">
        <v>1</v>
      </c>
      <c r="F38" s="52">
        <v>30</v>
      </c>
      <c r="G38" s="89"/>
      <c r="H38" s="89"/>
      <c r="I38" s="52"/>
      <c r="J38" s="52"/>
      <c r="K38" s="85"/>
      <c r="L38" s="85"/>
      <c r="M38" s="96"/>
    </row>
    <row r="39" spans="1:13" ht="24.75" hidden="1" customHeight="1" x14ac:dyDescent="0.15">
      <c r="A39" s="90" t="s">
        <v>85</v>
      </c>
      <c r="B39" s="44"/>
      <c r="C39" s="85">
        <v>0</v>
      </c>
      <c r="D39" s="85">
        <v>0</v>
      </c>
      <c r="E39" s="89"/>
      <c r="F39" s="52"/>
      <c r="G39" s="89"/>
      <c r="H39" s="89"/>
      <c r="I39" s="52"/>
      <c r="J39" s="52"/>
      <c r="K39" s="85"/>
      <c r="L39" s="85"/>
      <c r="M39" s="96"/>
    </row>
    <row r="40" spans="1:13" ht="24.75" hidden="1" customHeight="1" x14ac:dyDescent="0.15">
      <c r="A40" s="90" t="s">
        <v>86</v>
      </c>
      <c r="B40" s="44"/>
      <c r="C40" s="85">
        <v>1</v>
      </c>
      <c r="D40" s="85">
        <v>15</v>
      </c>
      <c r="E40" s="89">
        <v>1</v>
      </c>
      <c r="F40" s="52">
        <v>15</v>
      </c>
      <c r="G40" s="89"/>
      <c r="H40" s="89"/>
      <c r="I40" s="52"/>
      <c r="J40" s="52"/>
      <c r="K40" s="85"/>
      <c r="L40" s="85"/>
      <c r="M40" s="96"/>
    </row>
    <row r="41" spans="1:13" ht="24.75" hidden="1" customHeight="1" x14ac:dyDescent="0.15">
      <c r="A41" s="90" t="s">
        <v>87</v>
      </c>
      <c r="B41" s="44"/>
      <c r="C41" s="85">
        <v>1</v>
      </c>
      <c r="D41" s="85">
        <v>20</v>
      </c>
      <c r="E41" s="89"/>
      <c r="F41" s="52"/>
      <c r="G41" s="89">
        <v>1</v>
      </c>
      <c r="H41" s="89">
        <v>20</v>
      </c>
      <c r="I41" s="52"/>
      <c r="J41" s="52"/>
      <c r="K41" s="85"/>
      <c r="L41" s="85"/>
      <c r="M41" s="96"/>
    </row>
    <row r="42" spans="1:13" ht="24.75" hidden="1" customHeight="1" x14ac:dyDescent="0.15">
      <c r="A42" s="90" t="s">
        <v>88</v>
      </c>
      <c r="B42" s="44"/>
      <c r="C42" s="85">
        <v>2</v>
      </c>
      <c r="D42" s="85">
        <v>30</v>
      </c>
      <c r="E42" s="89">
        <v>1</v>
      </c>
      <c r="F42" s="52">
        <v>15</v>
      </c>
      <c r="G42" s="89">
        <v>1</v>
      </c>
      <c r="H42" s="89">
        <v>15</v>
      </c>
      <c r="I42" s="52"/>
      <c r="J42" s="52"/>
      <c r="K42" s="85"/>
      <c r="L42" s="85"/>
      <c r="M42" s="96"/>
    </row>
    <row r="43" spans="1:13" ht="24.75" hidden="1" customHeight="1" x14ac:dyDescent="0.15">
      <c r="A43" s="90" t="s">
        <v>89</v>
      </c>
      <c r="B43" s="44"/>
      <c r="C43" s="85">
        <v>0</v>
      </c>
      <c r="D43" s="85">
        <v>0</v>
      </c>
      <c r="E43" s="89"/>
      <c r="F43" s="52"/>
      <c r="G43" s="89"/>
      <c r="H43" s="89"/>
      <c r="I43" s="52"/>
      <c r="J43" s="52"/>
      <c r="K43" s="85"/>
      <c r="L43" s="85"/>
      <c r="M43" s="96"/>
    </row>
    <row r="44" spans="1:13" ht="24.75" hidden="1" customHeight="1" x14ac:dyDescent="0.15">
      <c r="A44" s="90" t="s">
        <v>90</v>
      </c>
      <c r="B44" s="44"/>
      <c r="C44" s="85">
        <v>1</v>
      </c>
      <c r="D44" s="85">
        <v>20</v>
      </c>
      <c r="E44" s="89">
        <v>1</v>
      </c>
      <c r="F44" s="52">
        <v>20</v>
      </c>
      <c r="G44" s="89"/>
      <c r="H44" s="89"/>
      <c r="I44" s="52"/>
      <c r="J44" s="52"/>
      <c r="K44" s="85"/>
      <c r="L44" s="85"/>
      <c r="M44" s="96"/>
    </row>
    <row r="45" spans="1:13" ht="24.75" hidden="1" customHeight="1" x14ac:dyDescent="0.15">
      <c r="A45" s="90" t="s">
        <v>91</v>
      </c>
      <c r="B45" s="44"/>
      <c r="C45" s="85">
        <v>0</v>
      </c>
      <c r="D45" s="85">
        <v>0</v>
      </c>
      <c r="E45" s="89"/>
      <c r="F45" s="52"/>
      <c r="G45" s="89"/>
      <c r="H45" s="89"/>
      <c r="I45" s="52"/>
      <c r="J45" s="52"/>
      <c r="K45" s="85"/>
      <c r="L45" s="85"/>
      <c r="M45" s="96"/>
    </row>
    <row r="46" spans="1:13" ht="24.75" hidden="1" customHeight="1" x14ac:dyDescent="0.15">
      <c r="A46" s="90" t="s">
        <v>93</v>
      </c>
      <c r="B46" s="44"/>
      <c r="C46" s="85">
        <v>1</v>
      </c>
      <c r="D46" s="85">
        <v>20</v>
      </c>
      <c r="E46" s="89">
        <v>1</v>
      </c>
      <c r="F46" s="52">
        <v>20</v>
      </c>
      <c r="G46" s="89"/>
      <c r="H46" s="89"/>
      <c r="I46" s="52"/>
      <c r="J46" s="52"/>
      <c r="K46" s="85"/>
      <c r="L46" s="85"/>
      <c r="M46" s="96"/>
    </row>
    <row r="47" spans="1:13" ht="24.75" hidden="1" customHeight="1" x14ac:dyDescent="0.15">
      <c r="A47" s="90" t="s">
        <v>94</v>
      </c>
      <c r="B47" s="44"/>
      <c r="C47" s="85">
        <v>1</v>
      </c>
      <c r="D47" s="85">
        <v>15</v>
      </c>
      <c r="E47" s="89">
        <v>1</v>
      </c>
      <c r="F47" s="52">
        <v>15</v>
      </c>
      <c r="G47" s="89"/>
      <c r="H47" s="89"/>
      <c r="I47" s="52"/>
      <c r="J47" s="52"/>
      <c r="K47" s="85"/>
      <c r="L47" s="85"/>
      <c r="M47" s="96"/>
    </row>
    <row r="48" spans="1:13" ht="24.75" hidden="1" customHeight="1" x14ac:dyDescent="0.15">
      <c r="A48" s="90" t="s">
        <v>95</v>
      </c>
      <c r="B48" s="44"/>
      <c r="C48" s="85">
        <v>1</v>
      </c>
      <c r="D48" s="85">
        <v>20</v>
      </c>
      <c r="E48" s="89">
        <v>1</v>
      </c>
      <c r="F48" s="52">
        <v>20</v>
      </c>
      <c r="G48" s="89"/>
      <c r="H48" s="89"/>
      <c r="I48" s="52"/>
      <c r="J48" s="52"/>
      <c r="K48" s="85"/>
      <c r="L48" s="85"/>
      <c r="M48" s="96"/>
    </row>
    <row r="49" spans="1:13" ht="24.75" hidden="1" customHeight="1" x14ac:dyDescent="0.15">
      <c r="A49" s="90" t="s">
        <v>96</v>
      </c>
      <c r="B49" s="44"/>
      <c r="C49" s="85">
        <v>1</v>
      </c>
      <c r="D49" s="85">
        <v>15</v>
      </c>
      <c r="E49" s="89">
        <v>1</v>
      </c>
      <c r="F49" s="52">
        <v>15</v>
      </c>
      <c r="G49" s="89"/>
      <c r="H49" s="89"/>
      <c r="I49" s="52"/>
      <c r="J49" s="52"/>
      <c r="K49" s="85"/>
      <c r="L49" s="85"/>
      <c r="M49" s="96"/>
    </row>
    <row r="50" spans="1:13" ht="24.75" hidden="1" customHeight="1" x14ac:dyDescent="0.15">
      <c r="A50" s="90" t="s">
        <v>97</v>
      </c>
      <c r="B50" s="44"/>
      <c r="C50" s="85">
        <v>1</v>
      </c>
      <c r="D50" s="85">
        <v>15</v>
      </c>
      <c r="E50" s="89">
        <v>1</v>
      </c>
      <c r="F50" s="52">
        <v>15</v>
      </c>
      <c r="G50" s="89"/>
      <c r="H50" s="89"/>
      <c r="I50" s="52"/>
      <c r="J50" s="52"/>
      <c r="K50" s="85"/>
      <c r="L50" s="85"/>
      <c r="M50" s="96"/>
    </row>
    <row r="51" spans="1:13" ht="24.75" hidden="1" customHeight="1" x14ac:dyDescent="0.15">
      <c r="A51" s="90" t="s">
        <v>99</v>
      </c>
      <c r="B51" s="44"/>
      <c r="C51" s="85">
        <v>0</v>
      </c>
      <c r="D51" s="85">
        <v>0</v>
      </c>
      <c r="E51" s="89"/>
      <c r="F51" s="52"/>
      <c r="G51" s="89"/>
      <c r="H51" s="89"/>
      <c r="I51" s="52"/>
      <c r="J51" s="52"/>
      <c r="K51" s="85"/>
      <c r="L51" s="85"/>
      <c r="M51" s="96"/>
    </row>
    <row r="52" spans="1:13" ht="24.75" hidden="1" customHeight="1" x14ac:dyDescent="0.15">
      <c r="A52" s="90" t="s">
        <v>100</v>
      </c>
      <c r="B52" s="44"/>
      <c r="C52" s="85">
        <v>0</v>
      </c>
      <c r="D52" s="85">
        <v>0</v>
      </c>
      <c r="E52" s="89"/>
      <c r="F52" s="52"/>
      <c r="G52" s="89"/>
      <c r="H52" s="89"/>
      <c r="I52" s="52"/>
      <c r="J52" s="52"/>
      <c r="K52" s="85"/>
      <c r="L52" s="85"/>
      <c r="M52" s="96"/>
    </row>
    <row r="53" spans="1:13" s="55" customFormat="1" ht="23.25" customHeight="1" x14ac:dyDescent="0.15">
      <c r="A53" s="89" t="s">
        <v>101</v>
      </c>
      <c r="B53" s="43" t="s">
        <v>7</v>
      </c>
      <c r="C53" s="85">
        <v>6</v>
      </c>
      <c r="D53" s="85">
        <v>157</v>
      </c>
      <c r="E53" s="52">
        <v>0</v>
      </c>
      <c r="F53" s="52">
        <v>0</v>
      </c>
      <c r="G53" s="52">
        <v>6</v>
      </c>
      <c r="H53" s="52">
        <v>157</v>
      </c>
      <c r="I53" s="52">
        <v>0</v>
      </c>
      <c r="J53" s="52">
        <v>0</v>
      </c>
      <c r="K53" s="85"/>
      <c r="L53" s="85"/>
      <c r="M53" s="95"/>
    </row>
    <row r="54" spans="1:13" ht="27" hidden="1" customHeight="1" x14ac:dyDescent="0.15">
      <c r="A54" s="91" t="s">
        <v>102</v>
      </c>
      <c r="B54" s="92" t="s">
        <v>7</v>
      </c>
      <c r="C54" s="85">
        <v>0</v>
      </c>
      <c r="D54" s="93"/>
      <c r="E54" s="52"/>
      <c r="F54" s="52"/>
      <c r="G54" s="52"/>
      <c r="H54" s="52"/>
      <c r="I54" s="52"/>
      <c r="J54" s="52"/>
      <c r="K54" s="85" t="e">
        <v>#REF!</v>
      </c>
      <c r="L54" s="85"/>
    </row>
    <row r="55" spans="1:13" ht="27" hidden="1" customHeight="1" x14ac:dyDescent="0.15">
      <c r="A55" s="91" t="s">
        <v>103</v>
      </c>
      <c r="B55" s="91"/>
      <c r="C55" s="85">
        <v>0</v>
      </c>
      <c r="D55" s="93"/>
      <c r="E55" s="52"/>
      <c r="F55" s="52"/>
      <c r="G55" s="52"/>
      <c r="H55" s="52"/>
      <c r="I55" s="52"/>
      <c r="J55" s="52"/>
      <c r="K55" s="85" t="e">
        <v>#REF!</v>
      </c>
      <c r="L55" s="85"/>
    </row>
    <row r="56" spans="1:13" ht="27" hidden="1" customHeight="1" x14ac:dyDescent="0.15">
      <c r="A56" s="91" t="s">
        <v>104</v>
      </c>
      <c r="B56" s="91"/>
      <c r="C56" s="85">
        <v>0</v>
      </c>
      <c r="D56" s="93"/>
      <c r="E56" s="52"/>
      <c r="F56" s="52"/>
      <c r="G56" s="52"/>
      <c r="H56" s="52"/>
      <c r="I56" s="52"/>
      <c r="J56" s="52"/>
      <c r="K56" s="85" t="e">
        <v>#REF!</v>
      </c>
      <c r="L56" s="85"/>
    </row>
    <row r="57" spans="1:13" ht="41.25" hidden="1" customHeight="1" x14ac:dyDescent="0.15">
      <c r="A57" s="91" t="s">
        <v>105</v>
      </c>
      <c r="B57" s="91"/>
      <c r="C57" s="85">
        <v>0</v>
      </c>
      <c r="D57" s="93"/>
      <c r="E57" s="52"/>
      <c r="F57" s="52"/>
      <c r="G57" s="52"/>
      <c r="H57" s="52"/>
      <c r="I57" s="52"/>
      <c r="J57" s="52"/>
      <c r="K57" s="85" t="e">
        <v>#REF!</v>
      </c>
      <c r="L57" s="85"/>
    </row>
    <row r="58" spans="1:13" ht="27" hidden="1" customHeight="1" x14ac:dyDescent="0.15">
      <c r="A58" s="91" t="s">
        <v>106</v>
      </c>
      <c r="B58" s="91"/>
      <c r="C58" s="85">
        <v>0</v>
      </c>
      <c r="D58" s="93"/>
      <c r="E58" s="52"/>
      <c r="F58" s="52"/>
      <c r="G58" s="52"/>
      <c r="H58" s="52"/>
      <c r="I58" s="52"/>
      <c r="J58" s="52"/>
      <c r="K58" s="85" t="e">
        <v>#REF!</v>
      </c>
      <c r="L58" s="85"/>
    </row>
    <row r="59" spans="1:13" ht="27" hidden="1" customHeight="1" x14ac:dyDescent="0.15">
      <c r="A59" s="91" t="s">
        <v>107</v>
      </c>
      <c r="B59" s="91"/>
      <c r="C59" s="85">
        <v>0</v>
      </c>
      <c r="D59" s="93"/>
      <c r="E59" s="52"/>
      <c r="F59" s="52"/>
      <c r="G59" s="52"/>
      <c r="H59" s="52"/>
      <c r="I59" s="52"/>
      <c r="J59" s="52"/>
      <c r="K59" s="85" t="e">
        <v>#REF!</v>
      </c>
      <c r="L59" s="85"/>
    </row>
    <row r="60" spans="1:13" ht="27" hidden="1" customHeight="1" x14ac:dyDescent="0.15">
      <c r="A60" s="91" t="s">
        <v>108</v>
      </c>
      <c r="B60" s="91"/>
      <c r="C60" s="85">
        <v>0</v>
      </c>
      <c r="D60" s="93"/>
      <c r="E60" s="52"/>
      <c r="F60" s="52"/>
      <c r="G60" s="52"/>
      <c r="H60" s="52"/>
      <c r="I60" s="52"/>
      <c r="J60" s="52"/>
      <c r="K60" s="85" t="e">
        <v>#REF!</v>
      </c>
      <c r="L60" s="85"/>
    </row>
    <row r="61" spans="1:13" ht="27" hidden="1" customHeight="1" x14ac:dyDescent="0.15">
      <c r="A61" s="91" t="s">
        <v>109</v>
      </c>
      <c r="B61" s="91"/>
      <c r="C61" s="85">
        <v>0</v>
      </c>
      <c r="D61" s="93"/>
      <c r="E61" s="52"/>
      <c r="F61" s="52"/>
      <c r="G61" s="52"/>
      <c r="H61" s="52"/>
      <c r="I61" s="52"/>
      <c r="J61" s="52"/>
      <c r="K61" s="85" t="e">
        <v>#REF!</v>
      </c>
      <c r="L61" s="85"/>
    </row>
    <row r="62" spans="1:13" ht="27" hidden="1" customHeight="1" x14ac:dyDescent="0.15">
      <c r="A62" s="91" t="s">
        <v>110</v>
      </c>
      <c r="B62" s="91"/>
      <c r="C62" s="85">
        <v>0</v>
      </c>
      <c r="D62" s="93"/>
      <c r="E62" s="52"/>
      <c r="F62" s="52"/>
      <c r="G62" s="52"/>
      <c r="H62" s="52"/>
      <c r="I62" s="52"/>
      <c r="J62" s="52"/>
      <c r="K62" s="85" t="e">
        <v>#REF!</v>
      </c>
      <c r="L62" s="85"/>
    </row>
    <row r="63" spans="1:13" ht="45.75" hidden="1" customHeight="1" x14ac:dyDescent="0.15">
      <c r="A63" s="91" t="s">
        <v>111</v>
      </c>
      <c r="B63" s="91"/>
      <c r="C63" s="85">
        <v>0</v>
      </c>
      <c r="D63" s="93"/>
      <c r="E63" s="52"/>
      <c r="F63" s="52"/>
      <c r="G63" s="52"/>
      <c r="H63" s="52"/>
      <c r="I63" s="52"/>
      <c r="J63" s="52"/>
      <c r="K63" s="85" t="e">
        <v>#REF!</v>
      </c>
      <c r="L63" s="85"/>
    </row>
    <row r="64" spans="1:13" ht="27" hidden="1" customHeight="1" x14ac:dyDescent="0.15">
      <c r="A64" s="91" t="s">
        <v>112</v>
      </c>
      <c r="B64" s="91"/>
      <c r="C64" s="85">
        <v>0</v>
      </c>
      <c r="D64" s="93"/>
      <c r="E64" s="52"/>
      <c r="F64" s="52"/>
      <c r="G64" s="52"/>
      <c r="H64" s="52"/>
      <c r="I64" s="52"/>
      <c r="J64" s="52"/>
      <c r="K64" s="85" t="e">
        <v>#REF!</v>
      </c>
      <c r="L64" s="85"/>
    </row>
    <row r="65" spans="1:12" ht="27" hidden="1" customHeight="1" x14ac:dyDescent="0.15">
      <c r="A65" s="91" t="s">
        <v>113</v>
      </c>
      <c r="B65" s="91"/>
      <c r="C65" s="85">
        <v>0</v>
      </c>
      <c r="D65" s="93"/>
      <c r="E65" s="52"/>
      <c r="F65" s="52"/>
      <c r="G65" s="52"/>
      <c r="H65" s="52"/>
      <c r="I65" s="52"/>
      <c r="J65" s="52"/>
      <c r="K65" s="85" t="e">
        <v>#REF!</v>
      </c>
      <c r="L65" s="85"/>
    </row>
    <row r="66" spans="1:12" ht="27" hidden="1" customHeight="1" x14ac:dyDescent="0.15">
      <c r="A66" s="91" t="s">
        <v>114</v>
      </c>
      <c r="B66" s="91"/>
      <c r="C66" s="85">
        <v>0</v>
      </c>
      <c r="D66" s="93"/>
      <c r="E66" s="52"/>
      <c r="F66" s="52"/>
      <c r="G66" s="52"/>
      <c r="H66" s="52"/>
      <c r="I66" s="52"/>
      <c r="J66" s="52"/>
      <c r="K66" s="85" t="e">
        <v>#REF!</v>
      </c>
      <c r="L66" s="85"/>
    </row>
    <row r="67" spans="1:12" ht="27" hidden="1" customHeight="1" x14ac:dyDescent="0.15">
      <c r="A67" s="91" t="s">
        <v>115</v>
      </c>
      <c r="B67" s="91"/>
      <c r="C67" s="85">
        <v>0</v>
      </c>
      <c r="D67" s="93"/>
      <c r="E67" s="52"/>
      <c r="F67" s="52"/>
      <c r="G67" s="52"/>
      <c r="H67" s="52"/>
      <c r="I67" s="52"/>
      <c r="J67" s="52"/>
      <c r="K67" s="85" t="e">
        <v>#REF!</v>
      </c>
      <c r="L67" s="85"/>
    </row>
    <row r="68" spans="1:12" ht="28.15" hidden="1" customHeight="1" x14ac:dyDescent="0.15">
      <c r="A68" s="91" t="s">
        <v>116</v>
      </c>
      <c r="B68" s="91"/>
      <c r="C68" s="85">
        <v>0</v>
      </c>
      <c r="D68" s="93"/>
      <c r="E68" s="52"/>
      <c r="F68" s="52"/>
      <c r="G68" s="52"/>
      <c r="H68" s="52"/>
      <c r="I68" s="52"/>
      <c r="J68" s="52"/>
      <c r="K68" s="85" t="e">
        <v>#REF!</v>
      </c>
      <c r="L68" s="85"/>
    </row>
    <row r="69" spans="1:12" ht="27" hidden="1" customHeight="1" x14ac:dyDescent="0.15">
      <c r="A69" s="91" t="s">
        <v>117</v>
      </c>
      <c r="B69" s="91"/>
      <c r="C69" s="85">
        <v>0</v>
      </c>
      <c r="D69" s="93"/>
      <c r="E69" s="52"/>
      <c r="F69" s="52"/>
      <c r="G69" s="52"/>
      <c r="H69" s="52"/>
      <c r="I69" s="52"/>
      <c r="J69" s="52"/>
      <c r="K69" s="85" t="e">
        <v>#REF!</v>
      </c>
      <c r="L69" s="85"/>
    </row>
    <row r="99" spans="3:3" x14ac:dyDescent="0.15">
      <c r="C99" t="s">
        <v>215</v>
      </c>
    </row>
  </sheetData>
  <mergeCells count="28">
    <mergeCell ref="M4:M6"/>
    <mergeCell ref="A1:M2"/>
    <mergeCell ref="A4:B6"/>
    <mergeCell ref="A27:A28"/>
    <mergeCell ref="A29:A30"/>
    <mergeCell ref="A7:A8"/>
    <mergeCell ref="A9:A10"/>
    <mergeCell ref="A11:A12"/>
    <mergeCell ref="A13:A14"/>
    <mergeCell ref="A15:A16"/>
    <mergeCell ref="C3:J3"/>
    <mergeCell ref="C4:J4"/>
    <mergeCell ref="K4:L4"/>
    <mergeCell ref="E5:F5"/>
    <mergeCell ref="G5:H5"/>
    <mergeCell ref="I5:J5"/>
    <mergeCell ref="A33:A34"/>
    <mergeCell ref="A35:A36"/>
    <mergeCell ref="A17:A18"/>
    <mergeCell ref="A19:A20"/>
    <mergeCell ref="A21:A22"/>
    <mergeCell ref="A23:A24"/>
    <mergeCell ref="A25:A26"/>
    <mergeCell ref="C5:C6"/>
    <mergeCell ref="D5:D6"/>
    <mergeCell ref="K5:K6"/>
    <mergeCell ref="L5:L6"/>
    <mergeCell ref="A31:A32"/>
  </mergeCells>
  <phoneticPr fontId="31" type="noConversion"/>
  <printOptions horizontalCentered="1"/>
  <pageMargins left="0.27559055118110198" right="0.15748031496063" top="0.55118110236220497" bottom="0.35433070866141703" header="0.27559055118110198" footer="0.196850393700787"/>
  <pageSetup paperSize="9" scale="90" fitToHeight="0" orientation="landscape"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54"/>
  <sheetViews>
    <sheetView showZeros="0" topLeftCell="A3" workbookViewId="0">
      <pane xSplit="1" ySplit="3" topLeftCell="B6" activePane="bottomRight" state="frozen"/>
      <selection pane="topRight"/>
      <selection pane="bottomLeft"/>
      <selection pane="bottomRight" activeCell="J14" sqref="J14"/>
    </sheetView>
  </sheetViews>
  <sheetFormatPr defaultColWidth="9" defaultRowHeight="15" x14ac:dyDescent="0.2"/>
  <cols>
    <col min="1" max="1" width="25.5" style="32" customWidth="1"/>
    <col min="2" max="6" width="5.75" style="33" customWidth="1"/>
    <col min="7" max="7" width="5.125" style="33" customWidth="1"/>
    <col min="8" max="8" width="5.75" style="33" customWidth="1"/>
    <col min="9" max="9" width="5.75" style="33" hidden="1" customWidth="1"/>
    <col min="10" max="10" width="4.5" style="33" customWidth="1"/>
    <col min="11" max="11" width="5.75" style="56" hidden="1" customWidth="1"/>
    <col min="12" max="12" width="7.75" style="33" customWidth="1"/>
    <col min="13" max="13" width="6.75" style="33" customWidth="1"/>
    <col min="14" max="14" width="5.875" style="33" hidden="1" customWidth="1"/>
    <col min="15" max="15" width="4.625" style="33" customWidth="1"/>
    <col min="16" max="16" width="5.5" style="57" hidden="1" customWidth="1"/>
    <col min="17" max="17" width="6.125" style="33" hidden="1" customWidth="1"/>
    <col min="18" max="18" width="4.625" style="33" hidden="1" customWidth="1"/>
    <col min="19" max="19" width="5.125" style="33" customWidth="1"/>
    <col min="20" max="20" width="6.25" style="33" customWidth="1"/>
    <col min="21" max="21" width="5.25" style="33" customWidth="1"/>
    <col min="22" max="22" width="4.625" style="33" customWidth="1"/>
    <col min="23" max="23" width="6.125" style="33" customWidth="1"/>
    <col min="24" max="24" width="4.125" style="33" hidden="1" customWidth="1"/>
    <col min="25" max="25" width="4.125" style="33" customWidth="1"/>
    <col min="26" max="27" width="4.25" style="33" customWidth="1"/>
    <col min="28" max="28" width="9.375" style="33" customWidth="1"/>
    <col min="29" max="29" width="3.625" style="33" hidden="1" customWidth="1"/>
    <col min="30" max="30" width="9" style="34"/>
    <col min="31" max="31" width="9" style="35"/>
    <col min="32" max="16384" width="9" style="12"/>
  </cols>
  <sheetData>
    <row r="1" spans="1:31" ht="20.25" x14ac:dyDescent="0.2">
      <c r="A1" s="346" t="s">
        <v>216</v>
      </c>
      <c r="B1" s="347"/>
      <c r="C1" s="347"/>
      <c r="D1" s="347"/>
      <c r="E1" s="347"/>
      <c r="F1" s="347"/>
      <c r="G1" s="347"/>
      <c r="H1" s="347"/>
      <c r="I1" s="348"/>
      <c r="J1" s="348"/>
      <c r="K1" s="349"/>
      <c r="L1" s="350"/>
      <c r="M1" s="350"/>
      <c r="N1" s="350"/>
      <c r="O1" s="350"/>
      <c r="P1" s="350"/>
      <c r="Q1" s="350"/>
      <c r="R1" s="350"/>
      <c r="S1" s="351"/>
      <c r="T1" s="351"/>
      <c r="U1" s="352"/>
      <c r="V1" s="352"/>
      <c r="W1" s="352"/>
      <c r="X1" s="346"/>
      <c r="Y1" s="346"/>
      <c r="Z1" s="353"/>
      <c r="AA1" s="353"/>
      <c r="AB1" s="346"/>
      <c r="AC1" s="346"/>
    </row>
    <row r="2" spans="1:31" ht="20.25" customHeight="1" x14ac:dyDescent="0.25">
      <c r="A2" s="58" t="s">
        <v>217</v>
      </c>
      <c r="B2" s="280"/>
      <c r="C2" s="280"/>
      <c r="D2" s="280"/>
      <c r="E2" s="280"/>
      <c r="F2" s="280"/>
      <c r="G2" s="280"/>
      <c r="H2" s="280"/>
      <c r="I2" s="354"/>
      <c r="J2" s="354"/>
      <c r="K2" s="47"/>
      <c r="L2" s="47"/>
      <c r="M2" s="47"/>
      <c r="N2" s="47"/>
      <c r="O2" s="47"/>
      <c r="P2" s="48"/>
      <c r="Q2" s="48"/>
      <c r="R2" s="48"/>
      <c r="S2" s="48"/>
      <c r="T2" s="48"/>
      <c r="U2" s="48"/>
      <c r="V2" s="48"/>
      <c r="W2" s="48"/>
      <c r="X2" s="76"/>
      <c r="Y2" s="76"/>
      <c r="Z2" s="76"/>
      <c r="AA2" s="76"/>
      <c r="AB2" s="76"/>
      <c r="AC2" s="76"/>
    </row>
    <row r="3" spans="1:31" ht="20.25" customHeight="1" x14ac:dyDescent="0.2">
      <c r="A3" s="358" t="s">
        <v>72</v>
      </c>
      <c r="B3" s="361" t="s">
        <v>218</v>
      </c>
      <c r="C3" s="363" t="s">
        <v>219</v>
      </c>
      <c r="D3" s="365" t="s">
        <v>220</v>
      </c>
      <c r="E3" s="365" t="s">
        <v>221</v>
      </c>
      <c r="F3" s="365" t="s">
        <v>222</v>
      </c>
      <c r="G3" s="361" t="s">
        <v>223</v>
      </c>
      <c r="H3" s="361" t="s">
        <v>224</v>
      </c>
      <c r="I3" s="361" t="s">
        <v>225</v>
      </c>
      <c r="J3" s="363" t="s">
        <v>226</v>
      </c>
      <c r="K3" s="363" t="s">
        <v>227</v>
      </c>
      <c r="L3" s="366" t="s">
        <v>228</v>
      </c>
      <c r="M3" s="363" t="s">
        <v>229</v>
      </c>
      <c r="N3" s="363" t="s">
        <v>230</v>
      </c>
      <c r="O3" s="363" t="s">
        <v>231</v>
      </c>
      <c r="P3" s="355" t="s">
        <v>232</v>
      </c>
      <c r="Q3" s="356"/>
      <c r="R3" s="357"/>
      <c r="S3" s="355" t="s">
        <v>233</v>
      </c>
      <c r="T3" s="356"/>
      <c r="U3" s="356"/>
      <c r="V3" s="356"/>
      <c r="W3" s="357"/>
      <c r="X3" s="366" t="s">
        <v>234</v>
      </c>
      <c r="Y3" s="363" t="s">
        <v>127</v>
      </c>
      <c r="Z3" s="363" t="s">
        <v>235</v>
      </c>
      <c r="AA3" s="363" t="s">
        <v>236</v>
      </c>
      <c r="AB3" s="363" t="s">
        <v>237</v>
      </c>
      <c r="AC3" s="363" t="s">
        <v>238</v>
      </c>
    </row>
    <row r="4" spans="1:31" ht="70.900000000000006" customHeight="1" x14ac:dyDescent="0.2">
      <c r="A4" s="359"/>
      <c r="B4" s="362"/>
      <c r="C4" s="364"/>
      <c r="D4" s="365"/>
      <c r="E4" s="365"/>
      <c r="F4" s="365"/>
      <c r="G4" s="362"/>
      <c r="H4" s="362"/>
      <c r="I4" s="362"/>
      <c r="J4" s="364"/>
      <c r="K4" s="364"/>
      <c r="L4" s="367"/>
      <c r="M4" s="364"/>
      <c r="N4" s="364"/>
      <c r="O4" s="364"/>
      <c r="P4" s="59" t="s">
        <v>239</v>
      </c>
      <c r="Q4" s="59" t="s">
        <v>240</v>
      </c>
      <c r="R4" s="59" t="s">
        <v>241</v>
      </c>
      <c r="S4" s="61" t="s">
        <v>242</v>
      </c>
      <c r="T4" s="61" t="s">
        <v>243</v>
      </c>
      <c r="U4" s="61" t="s">
        <v>244</v>
      </c>
      <c r="V4" s="74" t="s">
        <v>245</v>
      </c>
      <c r="W4" s="74" t="s">
        <v>246</v>
      </c>
      <c r="X4" s="367"/>
      <c r="Y4" s="364"/>
      <c r="Z4" s="364"/>
      <c r="AA4" s="364"/>
      <c r="AB4" s="364"/>
      <c r="AC4" s="364"/>
    </row>
    <row r="5" spans="1:31" s="30" customFormat="1" ht="20.25" customHeight="1" x14ac:dyDescent="0.15">
      <c r="A5" s="360"/>
      <c r="B5" s="62" t="s">
        <v>247</v>
      </c>
      <c r="C5" s="62" t="s">
        <v>247</v>
      </c>
      <c r="D5" s="62" t="s">
        <v>247</v>
      </c>
      <c r="E5" s="62" t="s">
        <v>247</v>
      </c>
      <c r="F5" s="62" t="s">
        <v>247</v>
      </c>
      <c r="G5" s="62" t="s">
        <v>248</v>
      </c>
      <c r="H5" s="62" t="s">
        <v>248</v>
      </c>
      <c r="I5" s="62" t="s">
        <v>247</v>
      </c>
      <c r="J5" s="60" t="s">
        <v>248</v>
      </c>
      <c r="K5" s="60" t="s">
        <v>249</v>
      </c>
      <c r="L5" s="62" t="s">
        <v>250</v>
      </c>
      <c r="M5" s="62" t="s">
        <v>250</v>
      </c>
      <c r="N5" s="62" t="s">
        <v>250</v>
      </c>
      <c r="O5" s="62" t="s">
        <v>250</v>
      </c>
      <c r="P5" s="62" t="s">
        <v>250</v>
      </c>
      <c r="Q5" s="62" t="s">
        <v>247</v>
      </c>
      <c r="R5" s="62" t="s">
        <v>247</v>
      </c>
      <c r="S5" s="62" t="s">
        <v>250</v>
      </c>
      <c r="T5" s="62" t="s">
        <v>249</v>
      </c>
      <c r="U5" s="62" t="s">
        <v>251</v>
      </c>
      <c r="V5" s="62" t="s">
        <v>249</v>
      </c>
      <c r="W5" s="62" t="s">
        <v>248</v>
      </c>
      <c r="X5" s="62" t="s">
        <v>249</v>
      </c>
      <c r="Y5" s="62" t="s">
        <v>249</v>
      </c>
      <c r="Z5" s="62" t="s">
        <v>249</v>
      </c>
      <c r="AA5" s="62" t="s">
        <v>249</v>
      </c>
      <c r="AB5" s="59" t="s">
        <v>249</v>
      </c>
      <c r="AC5" s="59" t="s">
        <v>249</v>
      </c>
      <c r="AD5" s="53"/>
      <c r="AE5" s="54"/>
    </row>
    <row r="6" spans="1:31" s="30" customFormat="1" ht="20.25" customHeight="1" x14ac:dyDescent="0.15">
      <c r="A6" s="63" t="s">
        <v>186</v>
      </c>
      <c r="B6" s="64" t="e">
        <f>B7+B8+B9+B10+B11+B12+B13+B14+B15+B16+B17+B18+B19+B20+B21+B22+B38</f>
        <v>#REF!</v>
      </c>
      <c r="C6" s="64" t="e">
        <f t="shared" ref="C6:AB6" si="0">C7+C8+C9+C10+C11+C12+C13+C14+C15+C16+C17+C18+C19+C20+C21+C22+C38</f>
        <v>#REF!</v>
      </c>
      <c r="D6" s="64" t="e">
        <f t="shared" si="0"/>
        <v>#REF!</v>
      </c>
      <c r="E6" s="64" t="e">
        <f t="shared" si="0"/>
        <v>#REF!</v>
      </c>
      <c r="F6" s="64" t="e">
        <f t="shared" si="0"/>
        <v>#REF!</v>
      </c>
      <c r="G6" s="64" t="e">
        <f t="shared" si="0"/>
        <v>#REF!</v>
      </c>
      <c r="H6" s="64" t="e">
        <f t="shared" si="0"/>
        <v>#REF!</v>
      </c>
      <c r="I6" s="64">
        <f t="shared" si="0"/>
        <v>0</v>
      </c>
      <c r="J6" s="64">
        <f t="shared" si="0"/>
        <v>222</v>
      </c>
      <c r="K6" s="64">
        <f t="shared" si="0"/>
        <v>0</v>
      </c>
      <c r="L6" s="64" t="e">
        <f t="shared" si="0"/>
        <v>#REF!</v>
      </c>
      <c r="M6" s="64">
        <f t="shared" si="0"/>
        <v>117</v>
      </c>
      <c r="N6" s="64">
        <f t="shared" si="0"/>
        <v>0</v>
      </c>
      <c r="O6" s="64">
        <f t="shared" si="0"/>
        <v>142</v>
      </c>
      <c r="P6" s="64">
        <f t="shared" si="0"/>
        <v>0</v>
      </c>
      <c r="Q6" s="64">
        <f t="shared" si="0"/>
        <v>0</v>
      </c>
      <c r="R6" s="64">
        <f t="shared" si="0"/>
        <v>0</v>
      </c>
      <c r="S6" s="64">
        <f t="shared" si="0"/>
        <v>34</v>
      </c>
      <c r="T6" s="64" t="e">
        <f t="shared" si="0"/>
        <v>#REF!</v>
      </c>
      <c r="U6" s="64" t="e">
        <f t="shared" si="0"/>
        <v>#REF!</v>
      </c>
      <c r="V6" s="64">
        <f t="shared" si="0"/>
        <v>111</v>
      </c>
      <c r="W6" s="64" t="e">
        <f t="shared" si="0"/>
        <v>#REF!</v>
      </c>
      <c r="X6" s="64">
        <f t="shared" si="0"/>
        <v>1</v>
      </c>
      <c r="Y6" s="64" t="e">
        <f t="shared" si="0"/>
        <v>#REF!</v>
      </c>
      <c r="Z6" s="64">
        <f t="shared" si="0"/>
        <v>38</v>
      </c>
      <c r="AA6" s="64">
        <f t="shared" si="0"/>
        <v>38</v>
      </c>
      <c r="AB6" s="64">
        <f t="shared" si="0"/>
        <v>145</v>
      </c>
      <c r="AC6" s="64">
        <f t="shared" ref="AC6" si="1">AC7+AC8+AC9+AC10+AC11+AC12+AC13+AC14+AC15+AC16+AC17+AC18+AC19+AC20+AC21+AC22+AC23</f>
        <v>20</v>
      </c>
      <c r="AD6" s="77"/>
      <c r="AE6" s="54"/>
    </row>
    <row r="7" spans="1:31" s="30" customFormat="1" ht="20.25" customHeight="1" x14ac:dyDescent="0.15">
      <c r="A7" s="65" t="s">
        <v>187</v>
      </c>
      <c r="B7" s="64"/>
      <c r="C7" s="64"/>
      <c r="D7" s="64"/>
      <c r="E7" s="64"/>
      <c r="F7" s="64"/>
      <c r="G7" s="64"/>
      <c r="H7" s="64"/>
      <c r="I7" s="64">
        <v>0</v>
      </c>
      <c r="J7" s="64">
        <v>0</v>
      </c>
      <c r="K7" s="75"/>
      <c r="L7" s="64"/>
      <c r="M7" s="64"/>
      <c r="N7" s="64"/>
      <c r="O7" s="64"/>
      <c r="P7" s="64"/>
      <c r="Q7" s="64"/>
      <c r="R7" s="64"/>
      <c r="S7" s="64"/>
      <c r="T7" s="64"/>
      <c r="U7" s="64"/>
      <c r="V7" s="64"/>
      <c r="W7" s="64"/>
      <c r="X7" s="64">
        <v>1</v>
      </c>
      <c r="Y7" s="64"/>
      <c r="Z7" s="64"/>
      <c r="AA7" s="64"/>
      <c r="AB7" s="64">
        <v>1</v>
      </c>
      <c r="AC7" s="64"/>
      <c r="AD7" s="78"/>
      <c r="AE7" s="54"/>
    </row>
    <row r="8" spans="1:31" s="30" customFormat="1" ht="20.25" customHeight="1" x14ac:dyDescent="0.15">
      <c r="A8" s="66" t="s">
        <v>24</v>
      </c>
      <c r="B8" s="64" t="e">
        <f>(#REF!+#REF!)/25*5/2</f>
        <v>#REF!</v>
      </c>
      <c r="C8" s="64" t="e">
        <f>(#REF!+#REF!)/25*5/2</f>
        <v>#REF!</v>
      </c>
      <c r="D8" s="64" t="e">
        <f>(#REF!+#REF!)/25*3/2</f>
        <v>#REF!</v>
      </c>
      <c r="E8" s="64" t="e">
        <f>(#REF!+#REF!)/25*3/2</f>
        <v>#REF!</v>
      </c>
      <c r="F8" s="64" t="e">
        <f>队伍建设!#REF!/2</f>
        <v>#REF!</v>
      </c>
      <c r="G8" s="64" t="e">
        <f>(#REF!+#REF!)/25*3/2</f>
        <v>#REF!</v>
      </c>
      <c r="H8" s="64" t="e">
        <f>B8/2</f>
        <v>#REF!</v>
      </c>
      <c r="I8" s="64"/>
      <c r="J8" s="64">
        <f>M8*2</f>
        <v>24</v>
      </c>
      <c r="K8" s="64"/>
      <c r="L8" s="64" t="e">
        <f>队伍建设!#REF!</f>
        <v>#REF!</v>
      </c>
      <c r="M8" s="64">
        <v>12</v>
      </c>
      <c r="N8" s="64"/>
      <c r="O8" s="64">
        <f>M8</f>
        <v>12</v>
      </c>
      <c r="P8" s="64"/>
      <c r="Q8" s="64"/>
      <c r="R8" s="64"/>
      <c r="S8" s="64">
        <v>2</v>
      </c>
      <c r="T8" s="64" t="e">
        <f>L8</f>
        <v>#REF!</v>
      </c>
      <c r="U8" s="64" t="e">
        <f>T8</f>
        <v>#REF!</v>
      </c>
      <c r="V8" s="64">
        <f>M8</f>
        <v>12</v>
      </c>
      <c r="W8" s="64" t="e">
        <f>U8</f>
        <v>#REF!</v>
      </c>
      <c r="X8" s="64">
        <v>0</v>
      </c>
      <c r="Y8" s="64"/>
      <c r="Z8" s="64">
        <v>2</v>
      </c>
      <c r="AA8" s="64">
        <f>Z8+Y8</f>
        <v>2</v>
      </c>
      <c r="AB8" s="64">
        <v>13</v>
      </c>
      <c r="AC8" s="64">
        <v>2</v>
      </c>
      <c r="AD8" s="77"/>
      <c r="AE8" s="54"/>
    </row>
    <row r="9" spans="1:31" s="30" customFormat="1" ht="20.25" customHeight="1" x14ac:dyDescent="0.15">
      <c r="A9" s="66" t="s">
        <v>25</v>
      </c>
      <c r="B9" s="64" t="e">
        <f>(#REF!+#REF!)/25*5/2</f>
        <v>#REF!</v>
      </c>
      <c r="C9" s="64" t="e">
        <f>(#REF!+#REF!)/25*5/2</f>
        <v>#REF!</v>
      </c>
      <c r="D9" s="64" t="e">
        <f>(#REF!+#REF!)/25*3/2</f>
        <v>#REF!</v>
      </c>
      <c r="E9" s="64" t="e">
        <f>(#REF!+#REF!)/25*3/2</f>
        <v>#REF!</v>
      </c>
      <c r="F9" s="64" t="e">
        <f>队伍建设!#REF!/2</f>
        <v>#REF!</v>
      </c>
      <c r="G9" s="64" t="e">
        <f>(#REF!+#REF!)/25*3/2</f>
        <v>#REF!</v>
      </c>
      <c r="H9" s="64" t="e">
        <f t="shared" ref="H9:H21" si="2">B9/2</f>
        <v>#REF!</v>
      </c>
      <c r="I9" s="64"/>
      <c r="J9" s="64">
        <f t="shared" ref="J9:J21" si="3">M9*2</f>
        <v>20</v>
      </c>
      <c r="K9" s="64"/>
      <c r="L9" s="64" t="e">
        <f>队伍建设!#REF!</f>
        <v>#REF!</v>
      </c>
      <c r="M9" s="64">
        <v>10</v>
      </c>
      <c r="N9" s="64"/>
      <c r="O9" s="64">
        <f t="shared" ref="O9:O21" si="4">M9</f>
        <v>10</v>
      </c>
      <c r="P9" s="64"/>
      <c r="Q9" s="64"/>
      <c r="R9" s="64"/>
      <c r="S9" s="64">
        <v>2</v>
      </c>
      <c r="T9" s="64" t="e">
        <f t="shared" ref="T9:T21" si="5">L9</f>
        <v>#REF!</v>
      </c>
      <c r="U9" s="64" t="e">
        <f t="shared" ref="U9:U54" si="6">T9</f>
        <v>#REF!</v>
      </c>
      <c r="V9" s="64">
        <f t="shared" ref="V9:V21" si="7">M9</f>
        <v>10</v>
      </c>
      <c r="W9" s="64" t="e">
        <f t="shared" ref="W9:W54" si="8">U9</f>
        <v>#REF!</v>
      </c>
      <c r="X9" s="64">
        <v>0</v>
      </c>
      <c r="Y9" s="64"/>
      <c r="Z9" s="64">
        <v>1</v>
      </c>
      <c r="AA9" s="64">
        <f t="shared" ref="AA9:AA54" si="9">Z9+Y9</f>
        <v>1</v>
      </c>
      <c r="AB9" s="64">
        <v>11</v>
      </c>
      <c r="AC9" s="64">
        <v>2</v>
      </c>
      <c r="AD9" s="77"/>
      <c r="AE9" s="54"/>
    </row>
    <row r="10" spans="1:31" s="30" customFormat="1" ht="20.25" customHeight="1" x14ac:dyDescent="0.15">
      <c r="A10" s="66" t="s">
        <v>26</v>
      </c>
      <c r="B10" s="64" t="e">
        <f>(#REF!+#REF!)/25*5/2</f>
        <v>#REF!</v>
      </c>
      <c r="C10" s="64" t="e">
        <f>(#REF!+#REF!)/25*5/2</f>
        <v>#REF!</v>
      </c>
      <c r="D10" s="64" t="e">
        <f>(#REF!+#REF!)/25*3/2</f>
        <v>#REF!</v>
      </c>
      <c r="E10" s="64" t="e">
        <f>(#REF!+#REF!)/25*3/2</f>
        <v>#REF!</v>
      </c>
      <c r="F10" s="64" t="e">
        <f>队伍建设!#REF!/2</f>
        <v>#REF!</v>
      </c>
      <c r="G10" s="64" t="e">
        <f>(#REF!+#REF!)/25*3/2</f>
        <v>#REF!</v>
      </c>
      <c r="H10" s="64" t="e">
        <f t="shared" si="2"/>
        <v>#REF!</v>
      </c>
      <c r="I10" s="64"/>
      <c r="J10" s="64">
        <f t="shared" si="3"/>
        <v>34</v>
      </c>
      <c r="K10" s="64"/>
      <c r="L10" s="64" t="e">
        <f>队伍建设!#REF!</f>
        <v>#REF!</v>
      </c>
      <c r="M10" s="64">
        <v>17</v>
      </c>
      <c r="N10" s="64"/>
      <c r="O10" s="64">
        <f t="shared" si="4"/>
        <v>17</v>
      </c>
      <c r="P10" s="64"/>
      <c r="Q10" s="64"/>
      <c r="R10" s="64"/>
      <c r="S10" s="64">
        <v>2</v>
      </c>
      <c r="T10" s="64" t="e">
        <f t="shared" si="5"/>
        <v>#REF!</v>
      </c>
      <c r="U10" s="64" t="e">
        <f t="shared" si="6"/>
        <v>#REF!</v>
      </c>
      <c r="V10" s="64">
        <f t="shared" si="7"/>
        <v>17</v>
      </c>
      <c r="W10" s="64" t="e">
        <f t="shared" si="8"/>
        <v>#REF!</v>
      </c>
      <c r="X10" s="64">
        <v>0</v>
      </c>
      <c r="Y10" s="64"/>
      <c r="Z10" s="64">
        <v>6</v>
      </c>
      <c r="AA10" s="64">
        <f t="shared" si="9"/>
        <v>6</v>
      </c>
      <c r="AB10" s="64">
        <v>18</v>
      </c>
      <c r="AC10" s="64">
        <v>2</v>
      </c>
      <c r="AD10" s="77"/>
      <c r="AE10" s="54"/>
    </row>
    <row r="11" spans="1:31" s="30" customFormat="1" ht="20.25" customHeight="1" x14ac:dyDescent="0.15">
      <c r="A11" s="66" t="s">
        <v>27</v>
      </c>
      <c r="B11" s="64" t="e">
        <f>(#REF!+#REF!)/25*5/2</f>
        <v>#REF!</v>
      </c>
      <c r="C11" s="64" t="e">
        <f>(#REF!+#REF!)/25*5/2</f>
        <v>#REF!</v>
      </c>
      <c r="D11" s="64" t="e">
        <f>(#REF!+#REF!)/25*3/2</f>
        <v>#REF!</v>
      </c>
      <c r="E11" s="64" t="e">
        <f>(#REF!+#REF!)/25*3/2</f>
        <v>#REF!</v>
      </c>
      <c r="F11" s="64" t="e">
        <f>队伍建设!#REF!/2</f>
        <v>#REF!</v>
      </c>
      <c r="G11" s="64" t="e">
        <f>(#REF!+#REF!)/25*3/2</f>
        <v>#REF!</v>
      </c>
      <c r="H11" s="64" t="e">
        <f t="shared" si="2"/>
        <v>#REF!</v>
      </c>
      <c r="I11" s="64"/>
      <c r="J11" s="64">
        <f t="shared" si="3"/>
        <v>14</v>
      </c>
      <c r="K11" s="75"/>
      <c r="L11" s="64" t="e">
        <f>队伍建设!#REF!</f>
        <v>#REF!</v>
      </c>
      <c r="M11" s="64">
        <v>7</v>
      </c>
      <c r="N11" s="64"/>
      <c r="O11" s="64">
        <f t="shared" si="4"/>
        <v>7</v>
      </c>
      <c r="P11" s="64"/>
      <c r="Q11" s="64"/>
      <c r="R11" s="64"/>
      <c r="S11" s="64">
        <v>2</v>
      </c>
      <c r="T11" s="64" t="e">
        <f t="shared" si="5"/>
        <v>#REF!</v>
      </c>
      <c r="U11" s="64" t="e">
        <f t="shared" si="6"/>
        <v>#REF!</v>
      </c>
      <c r="V11" s="64">
        <f t="shared" si="7"/>
        <v>7</v>
      </c>
      <c r="W11" s="64" t="e">
        <f t="shared" si="8"/>
        <v>#REF!</v>
      </c>
      <c r="X11" s="64">
        <v>0</v>
      </c>
      <c r="Y11" s="64"/>
      <c r="Z11" s="64">
        <v>2</v>
      </c>
      <c r="AA11" s="64">
        <f t="shared" si="9"/>
        <v>2</v>
      </c>
      <c r="AB11" s="64">
        <v>8</v>
      </c>
      <c r="AC11" s="64">
        <v>2</v>
      </c>
      <c r="AD11" s="77"/>
      <c r="AE11" s="54"/>
    </row>
    <row r="12" spans="1:31" s="30" customFormat="1" ht="20.25" customHeight="1" x14ac:dyDescent="0.15">
      <c r="A12" s="66" t="s">
        <v>28</v>
      </c>
      <c r="B12" s="64" t="e">
        <f>(#REF!+#REF!)/25*5/2</f>
        <v>#REF!</v>
      </c>
      <c r="C12" s="64" t="e">
        <f>(#REF!+#REF!)/25*5/2</f>
        <v>#REF!</v>
      </c>
      <c r="D12" s="64" t="e">
        <f>(#REF!+#REF!)/25*3/2</f>
        <v>#REF!</v>
      </c>
      <c r="E12" s="64" t="e">
        <f>(#REF!+#REF!)/25*3/2</f>
        <v>#REF!</v>
      </c>
      <c r="F12" s="64" t="e">
        <f>队伍建设!#REF!/2</f>
        <v>#REF!</v>
      </c>
      <c r="G12" s="64" t="e">
        <f>(#REF!+#REF!)/25*3/2</f>
        <v>#REF!</v>
      </c>
      <c r="H12" s="64" t="e">
        <f t="shared" si="2"/>
        <v>#REF!</v>
      </c>
      <c r="I12" s="64"/>
      <c r="J12" s="64">
        <f t="shared" si="3"/>
        <v>8</v>
      </c>
      <c r="K12" s="64"/>
      <c r="L12" s="64" t="e">
        <f>队伍建设!#REF!</f>
        <v>#REF!</v>
      </c>
      <c r="M12" s="64">
        <v>4</v>
      </c>
      <c r="N12" s="64"/>
      <c r="O12" s="64">
        <f t="shared" si="4"/>
        <v>4</v>
      </c>
      <c r="P12" s="64"/>
      <c r="Q12" s="64"/>
      <c r="R12" s="64"/>
      <c r="S12" s="64">
        <v>2</v>
      </c>
      <c r="T12" s="64" t="e">
        <f t="shared" si="5"/>
        <v>#REF!</v>
      </c>
      <c r="U12" s="64" t="e">
        <f t="shared" si="6"/>
        <v>#REF!</v>
      </c>
      <c r="V12" s="64">
        <f t="shared" si="7"/>
        <v>4</v>
      </c>
      <c r="W12" s="64" t="e">
        <f t="shared" si="8"/>
        <v>#REF!</v>
      </c>
      <c r="X12" s="64">
        <v>0</v>
      </c>
      <c r="Y12" s="64"/>
      <c r="Z12" s="64">
        <v>1</v>
      </c>
      <c r="AA12" s="64">
        <f t="shared" si="9"/>
        <v>1</v>
      </c>
      <c r="AB12" s="64">
        <v>5</v>
      </c>
      <c r="AC12" s="64">
        <v>1</v>
      </c>
      <c r="AD12" s="77"/>
      <c r="AE12" s="54"/>
    </row>
    <row r="13" spans="1:31" s="30" customFormat="1" ht="20.25" customHeight="1" x14ac:dyDescent="0.15">
      <c r="A13" s="66" t="s">
        <v>29</v>
      </c>
      <c r="B13" s="64" t="e">
        <f>(#REF!+#REF!)/25*5/2</f>
        <v>#REF!</v>
      </c>
      <c r="C13" s="64" t="e">
        <f>(#REF!+#REF!)/25*5/2</f>
        <v>#REF!</v>
      </c>
      <c r="D13" s="64" t="e">
        <f>(#REF!+#REF!)/25*3/2</f>
        <v>#REF!</v>
      </c>
      <c r="E13" s="64" t="e">
        <f>(#REF!+#REF!)/25*3/2</f>
        <v>#REF!</v>
      </c>
      <c r="F13" s="64" t="e">
        <f>队伍建设!#REF!/2</f>
        <v>#REF!</v>
      </c>
      <c r="G13" s="64" t="e">
        <f>(#REF!+#REF!)/25*3/2</f>
        <v>#REF!</v>
      </c>
      <c r="H13" s="64" t="e">
        <f t="shared" si="2"/>
        <v>#REF!</v>
      </c>
      <c r="I13" s="64"/>
      <c r="J13" s="64">
        <f t="shared" si="3"/>
        <v>8</v>
      </c>
      <c r="K13" s="64"/>
      <c r="L13" s="64" t="e">
        <f>队伍建设!#REF!</f>
        <v>#REF!</v>
      </c>
      <c r="M13" s="64">
        <v>4</v>
      </c>
      <c r="N13" s="64"/>
      <c r="O13" s="64">
        <f t="shared" si="4"/>
        <v>4</v>
      </c>
      <c r="P13" s="64"/>
      <c r="Q13" s="64"/>
      <c r="R13" s="64"/>
      <c r="S13" s="64">
        <v>2</v>
      </c>
      <c r="T13" s="64" t="e">
        <f t="shared" si="5"/>
        <v>#REF!</v>
      </c>
      <c r="U13" s="64" t="e">
        <f t="shared" si="6"/>
        <v>#REF!</v>
      </c>
      <c r="V13" s="64">
        <f t="shared" si="7"/>
        <v>4</v>
      </c>
      <c r="W13" s="64" t="e">
        <f t="shared" si="8"/>
        <v>#REF!</v>
      </c>
      <c r="X13" s="64">
        <v>0</v>
      </c>
      <c r="Y13" s="64"/>
      <c r="Z13" s="64">
        <v>1</v>
      </c>
      <c r="AA13" s="64">
        <f t="shared" si="9"/>
        <v>1</v>
      </c>
      <c r="AB13" s="64">
        <v>5</v>
      </c>
      <c r="AC13" s="64">
        <v>1</v>
      </c>
      <c r="AD13" s="77"/>
      <c r="AE13" s="54"/>
    </row>
    <row r="14" spans="1:31" s="30" customFormat="1" ht="20.25" customHeight="1" x14ac:dyDescent="0.15">
      <c r="A14" s="66" t="s">
        <v>30</v>
      </c>
      <c r="B14" s="64" t="e">
        <f>(#REF!+#REF!)/25*5/2</f>
        <v>#REF!</v>
      </c>
      <c r="C14" s="64" t="e">
        <f>(#REF!+#REF!)/25*5/2</f>
        <v>#REF!</v>
      </c>
      <c r="D14" s="64" t="e">
        <f>(#REF!+#REF!)/25*3/2</f>
        <v>#REF!</v>
      </c>
      <c r="E14" s="64" t="e">
        <f>(#REF!+#REF!)/25*3/2</f>
        <v>#REF!</v>
      </c>
      <c r="F14" s="64" t="e">
        <f>队伍建设!#REF!/2</f>
        <v>#REF!</v>
      </c>
      <c r="G14" s="64" t="e">
        <f>(#REF!+#REF!)/25*3/2</f>
        <v>#REF!</v>
      </c>
      <c r="H14" s="64" t="e">
        <f t="shared" si="2"/>
        <v>#REF!</v>
      </c>
      <c r="I14" s="64"/>
      <c r="J14" s="64">
        <f t="shared" si="3"/>
        <v>8</v>
      </c>
      <c r="K14" s="64"/>
      <c r="L14" s="64" t="e">
        <f>队伍建设!#REF!</f>
        <v>#REF!</v>
      </c>
      <c r="M14" s="64">
        <v>4</v>
      </c>
      <c r="N14" s="64"/>
      <c r="O14" s="64">
        <f t="shared" si="4"/>
        <v>4</v>
      </c>
      <c r="P14" s="64"/>
      <c r="Q14" s="64"/>
      <c r="R14" s="64"/>
      <c r="S14" s="64">
        <v>2</v>
      </c>
      <c r="T14" s="64" t="e">
        <f t="shared" si="5"/>
        <v>#REF!</v>
      </c>
      <c r="U14" s="64" t="e">
        <f t="shared" si="6"/>
        <v>#REF!</v>
      </c>
      <c r="V14" s="64">
        <f t="shared" si="7"/>
        <v>4</v>
      </c>
      <c r="W14" s="64" t="e">
        <f t="shared" si="8"/>
        <v>#REF!</v>
      </c>
      <c r="X14" s="64">
        <v>0</v>
      </c>
      <c r="Y14" s="64"/>
      <c r="Z14" s="64">
        <v>1</v>
      </c>
      <c r="AA14" s="64">
        <f t="shared" si="9"/>
        <v>1</v>
      </c>
      <c r="AB14" s="64">
        <v>5</v>
      </c>
      <c r="AC14" s="64">
        <v>1</v>
      </c>
      <c r="AD14" s="77"/>
      <c r="AE14" s="54"/>
    </row>
    <row r="15" spans="1:31" s="30" customFormat="1" ht="20.25" customHeight="1" x14ac:dyDescent="0.15">
      <c r="A15" s="66" t="s">
        <v>31</v>
      </c>
      <c r="B15" s="64" t="e">
        <f>(#REF!+#REF!)/25*5/2</f>
        <v>#REF!</v>
      </c>
      <c r="C15" s="64" t="e">
        <f>(#REF!+#REF!)/25*5/2</f>
        <v>#REF!</v>
      </c>
      <c r="D15" s="64" t="e">
        <f>(#REF!+#REF!)/25*3/2</f>
        <v>#REF!</v>
      </c>
      <c r="E15" s="64" t="e">
        <f>(#REF!+#REF!)/25*3/2</f>
        <v>#REF!</v>
      </c>
      <c r="F15" s="64" t="e">
        <f>队伍建设!#REF!/2</f>
        <v>#REF!</v>
      </c>
      <c r="G15" s="64" t="e">
        <f>(#REF!+#REF!)/25*3/2</f>
        <v>#REF!</v>
      </c>
      <c r="H15" s="64" t="e">
        <f t="shared" si="2"/>
        <v>#REF!</v>
      </c>
      <c r="I15" s="64"/>
      <c r="J15" s="64">
        <f t="shared" si="3"/>
        <v>10</v>
      </c>
      <c r="K15" s="64"/>
      <c r="L15" s="64" t="e">
        <f>队伍建设!#REF!</f>
        <v>#REF!</v>
      </c>
      <c r="M15" s="64">
        <v>5</v>
      </c>
      <c r="N15" s="64"/>
      <c r="O15" s="64">
        <f t="shared" si="4"/>
        <v>5</v>
      </c>
      <c r="P15" s="64"/>
      <c r="Q15" s="64"/>
      <c r="R15" s="64"/>
      <c r="S15" s="64">
        <v>2</v>
      </c>
      <c r="T15" s="64" t="e">
        <f t="shared" si="5"/>
        <v>#REF!</v>
      </c>
      <c r="U15" s="64" t="e">
        <f t="shared" si="6"/>
        <v>#REF!</v>
      </c>
      <c r="V15" s="64">
        <f t="shared" si="7"/>
        <v>5</v>
      </c>
      <c r="W15" s="64" t="e">
        <f t="shared" si="8"/>
        <v>#REF!</v>
      </c>
      <c r="X15" s="64">
        <v>0</v>
      </c>
      <c r="Y15" s="64"/>
      <c r="Z15" s="64">
        <v>2</v>
      </c>
      <c r="AA15" s="64">
        <f t="shared" si="9"/>
        <v>2</v>
      </c>
      <c r="AB15" s="64">
        <v>6</v>
      </c>
      <c r="AC15" s="64">
        <v>1</v>
      </c>
      <c r="AD15" s="77"/>
      <c r="AE15" s="54"/>
    </row>
    <row r="16" spans="1:31" s="30" customFormat="1" ht="20.25" customHeight="1" x14ac:dyDescent="0.15">
      <c r="A16" s="66" t="s">
        <v>32</v>
      </c>
      <c r="B16" s="64" t="e">
        <f>(#REF!+#REF!)/25*5/2</f>
        <v>#REF!</v>
      </c>
      <c r="C16" s="64" t="e">
        <f>(#REF!+#REF!)/25*5/2</f>
        <v>#REF!</v>
      </c>
      <c r="D16" s="64" t="e">
        <f>(#REF!+#REF!)/25*3/2</f>
        <v>#REF!</v>
      </c>
      <c r="E16" s="64" t="e">
        <f>(#REF!+#REF!)/25*3/2</f>
        <v>#REF!</v>
      </c>
      <c r="F16" s="64" t="e">
        <f>队伍建设!#REF!/2</f>
        <v>#REF!</v>
      </c>
      <c r="G16" s="64" t="e">
        <f>(#REF!+#REF!)/25*3/2</f>
        <v>#REF!</v>
      </c>
      <c r="H16" s="64" t="e">
        <f t="shared" si="2"/>
        <v>#REF!</v>
      </c>
      <c r="I16" s="64"/>
      <c r="J16" s="64">
        <f t="shared" si="3"/>
        <v>14</v>
      </c>
      <c r="K16" s="64"/>
      <c r="L16" s="64" t="e">
        <f>队伍建设!#REF!</f>
        <v>#REF!</v>
      </c>
      <c r="M16" s="64">
        <v>7</v>
      </c>
      <c r="N16" s="64"/>
      <c r="O16" s="64">
        <f t="shared" si="4"/>
        <v>7</v>
      </c>
      <c r="P16" s="64"/>
      <c r="Q16" s="64"/>
      <c r="R16" s="64"/>
      <c r="S16" s="64">
        <v>2</v>
      </c>
      <c r="T16" s="64" t="e">
        <f t="shared" si="5"/>
        <v>#REF!</v>
      </c>
      <c r="U16" s="64" t="e">
        <f t="shared" si="6"/>
        <v>#REF!</v>
      </c>
      <c r="V16" s="64">
        <f t="shared" si="7"/>
        <v>7</v>
      </c>
      <c r="W16" s="64" t="e">
        <f t="shared" si="8"/>
        <v>#REF!</v>
      </c>
      <c r="X16" s="64">
        <v>0</v>
      </c>
      <c r="Y16" s="64"/>
      <c r="Z16" s="64">
        <v>2</v>
      </c>
      <c r="AA16" s="64">
        <f t="shared" si="9"/>
        <v>2</v>
      </c>
      <c r="AB16" s="64">
        <v>8</v>
      </c>
      <c r="AC16" s="64">
        <v>1</v>
      </c>
      <c r="AD16" s="77"/>
      <c r="AE16" s="54"/>
    </row>
    <row r="17" spans="1:31" s="30" customFormat="1" ht="20.25" customHeight="1" x14ac:dyDescent="0.15">
      <c r="A17" s="66" t="s">
        <v>33</v>
      </c>
      <c r="B17" s="64" t="e">
        <f>(#REF!+#REF!)/25*5/2</f>
        <v>#REF!</v>
      </c>
      <c r="C17" s="64" t="e">
        <f>(#REF!+#REF!)/25*5/2</f>
        <v>#REF!</v>
      </c>
      <c r="D17" s="64" t="e">
        <f>(#REF!+#REF!)/25*3/2</f>
        <v>#REF!</v>
      </c>
      <c r="E17" s="64" t="e">
        <f>(#REF!+#REF!)/25*3/2</f>
        <v>#REF!</v>
      </c>
      <c r="F17" s="64" t="e">
        <f>队伍建设!#REF!/2</f>
        <v>#REF!</v>
      </c>
      <c r="G17" s="64" t="e">
        <f>(#REF!+#REF!)/25*3/2</f>
        <v>#REF!</v>
      </c>
      <c r="H17" s="64" t="e">
        <f t="shared" si="2"/>
        <v>#REF!</v>
      </c>
      <c r="I17" s="64"/>
      <c r="J17" s="64">
        <f t="shared" si="3"/>
        <v>24</v>
      </c>
      <c r="K17" s="64"/>
      <c r="L17" s="64" t="e">
        <f>队伍建设!#REF!</f>
        <v>#REF!</v>
      </c>
      <c r="M17" s="64">
        <v>12</v>
      </c>
      <c r="N17" s="64"/>
      <c r="O17" s="64">
        <f t="shared" si="4"/>
        <v>12</v>
      </c>
      <c r="P17" s="64"/>
      <c r="Q17" s="64"/>
      <c r="R17" s="64"/>
      <c r="S17" s="64">
        <v>2</v>
      </c>
      <c r="T17" s="64" t="e">
        <f t="shared" si="5"/>
        <v>#REF!</v>
      </c>
      <c r="U17" s="64" t="e">
        <f t="shared" si="6"/>
        <v>#REF!</v>
      </c>
      <c r="V17" s="64">
        <f t="shared" si="7"/>
        <v>12</v>
      </c>
      <c r="W17" s="64" t="e">
        <f t="shared" si="8"/>
        <v>#REF!</v>
      </c>
      <c r="X17" s="64">
        <v>0</v>
      </c>
      <c r="Y17" s="64"/>
      <c r="Z17" s="64">
        <v>7</v>
      </c>
      <c r="AA17" s="64">
        <f t="shared" si="9"/>
        <v>7</v>
      </c>
      <c r="AB17" s="64">
        <v>13</v>
      </c>
      <c r="AC17" s="64">
        <v>2</v>
      </c>
      <c r="AD17" s="77"/>
      <c r="AE17" s="54"/>
    </row>
    <row r="18" spans="1:31" s="31" customFormat="1" ht="20.25" customHeight="1" x14ac:dyDescent="0.15">
      <c r="A18" s="66" t="s">
        <v>34</v>
      </c>
      <c r="B18" s="64" t="e">
        <f>(#REF!+#REF!)/25*5/2</f>
        <v>#REF!</v>
      </c>
      <c r="C18" s="64" t="e">
        <f>(#REF!+#REF!)/25*5/2</f>
        <v>#REF!</v>
      </c>
      <c r="D18" s="64" t="e">
        <f>(#REF!+#REF!)/25*3/2</f>
        <v>#REF!</v>
      </c>
      <c r="E18" s="64" t="e">
        <f>(#REF!+#REF!)/25*3/2</f>
        <v>#REF!</v>
      </c>
      <c r="F18" s="64" t="e">
        <f>队伍建设!#REF!/2</f>
        <v>#REF!</v>
      </c>
      <c r="G18" s="64" t="e">
        <f>(#REF!+#REF!)/25*3/2</f>
        <v>#REF!</v>
      </c>
      <c r="H18" s="64" t="e">
        <f t="shared" si="2"/>
        <v>#REF!</v>
      </c>
      <c r="I18" s="64"/>
      <c r="J18" s="64">
        <f t="shared" si="3"/>
        <v>10</v>
      </c>
      <c r="K18" s="64"/>
      <c r="L18" s="64" t="e">
        <f>队伍建设!#REF!</f>
        <v>#REF!</v>
      </c>
      <c r="M18" s="64">
        <v>5</v>
      </c>
      <c r="N18" s="64"/>
      <c r="O18" s="64">
        <f t="shared" si="4"/>
        <v>5</v>
      </c>
      <c r="P18" s="64"/>
      <c r="Q18" s="64"/>
      <c r="R18" s="64"/>
      <c r="S18" s="64">
        <v>2</v>
      </c>
      <c r="T18" s="64" t="e">
        <f t="shared" si="5"/>
        <v>#REF!</v>
      </c>
      <c r="U18" s="64" t="e">
        <f t="shared" si="6"/>
        <v>#REF!</v>
      </c>
      <c r="V18" s="64">
        <f t="shared" si="7"/>
        <v>5</v>
      </c>
      <c r="W18" s="64" t="e">
        <f t="shared" si="8"/>
        <v>#REF!</v>
      </c>
      <c r="X18" s="64">
        <v>0</v>
      </c>
      <c r="Y18" s="64"/>
      <c r="Z18" s="64">
        <v>2</v>
      </c>
      <c r="AA18" s="64">
        <f t="shared" si="9"/>
        <v>2</v>
      </c>
      <c r="AB18" s="64">
        <v>6</v>
      </c>
      <c r="AC18" s="64">
        <v>2</v>
      </c>
      <c r="AD18" s="77"/>
      <c r="AE18" s="54"/>
    </row>
    <row r="19" spans="1:31" s="30" customFormat="1" ht="20.25" customHeight="1" x14ac:dyDescent="0.15">
      <c r="A19" s="66" t="s">
        <v>35</v>
      </c>
      <c r="B19" s="64" t="e">
        <f>(#REF!+#REF!)/25*5/2</f>
        <v>#REF!</v>
      </c>
      <c r="C19" s="64" t="e">
        <f>(#REF!+#REF!)/25*5/2</f>
        <v>#REF!</v>
      </c>
      <c r="D19" s="64" t="e">
        <f>(#REF!+#REF!)/25*3/2</f>
        <v>#REF!</v>
      </c>
      <c r="E19" s="64" t="e">
        <f>(#REF!+#REF!)/25*3/2</f>
        <v>#REF!</v>
      </c>
      <c r="F19" s="64" t="e">
        <f>队伍建设!#REF!/2</f>
        <v>#REF!</v>
      </c>
      <c r="G19" s="64" t="e">
        <f>(#REF!+#REF!)/25*3/2</f>
        <v>#REF!</v>
      </c>
      <c r="H19" s="64" t="e">
        <f t="shared" si="2"/>
        <v>#REF!</v>
      </c>
      <c r="I19" s="64"/>
      <c r="J19" s="64">
        <f t="shared" si="3"/>
        <v>22</v>
      </c>
      <c r="K19" s="64"/>
      <c r="L19" s="64" t="e">
        <f>队伍建设!#REF!</f>
        <v>#REF!</v>
      </c>
      <c r="M19" s="64">
        <v>11</v>
      </c>
      <c r="N19" s="64"/>
      <c r="O19" s="64">
        <f t="shared" si="4"/>
        <v>11</v>
      </c>
      <c r="P19" s="64"/>
      <c r="Q19" s="64"/>
      <c r="R19" s="64"/>
      <c r="S19" s="64">
        <v>2</v>
      </c>
      <c r="T19" s="64" t="e">
        <f t="shared" si="5"/>
        <v>#REF!</v>
      </c>
      <c r="U19" s="64" t="e">
        <f t="shared" si="6"/>
        <v>#REF!</v>
      </c>
      <c r="V19" s="64">
        <f t="shared" si="7"/>
        <v>11</v>
      </c>
      <c r="W19" s="64" t="e">
        <f t="shared" si="8"/>
        <v>#REF!</v>
      </c>
      <c r="X19" s="64">
        <v>0</v>
      </c>
      <c r="Y19" s="64"/>
      <c r="Z19" s="64">
        <v>8</v>
      </c>
      <c r="AA19" s="64">
        <f t="shared" si="9"/>
        <v>8</v>
      </c>
      <c r="AB19" s="64">
        <v>12</v>
      </c>
      <c r="AC19" s="64">
        <v>2</v>
      </c>
      <c r="AD19" s="77"/>
      <c r="AE19" s="54"/>
    </row>
    <row r="20" spans="1:31" s="30" customFormat="1" ht="20.25" customHeight="1" x14ac:dyDescent="0.15">
      <c r="A20" s="66" t="s">
        <v>36</v>
      </c>
      <c r="B20" s="64" t="e">
        <f>(#REF!+#REF!)/25*5/2</f>
        <v>#REF!</v>
      </c>
      <c r="C20" s="64" t="e">
        <f>(#REF!+#REF!)/25*5/2</f>
        <v>#REF!</v>
      </c>
      <c r="D20" s="64" t="e">
        <f>(#REF!+#REF!)/25*3/2</f>
        <v>#REF!</v>
      </c>
      <c r="E20" s="64" t="e">
        <f>(#REF!+#REF!)/25*3/2</f>
        <v>#REF!</v>
      </c>
      <c r="F20" s="64" t="e">
        <f>队伍建设!#REF!/2</f>
        <v>#REF!</v>
      </c>
      <c r="G20" s="64" t="e">
        <f>(#REF!+#REF!)/25*3/2</f>
        <v>#REF!</v>
      </c>
      <c r="H20" s="64" t="e">
        <f t="shared" si="2"/>
        <v>#REF!</v>
      </c>
      <c r="I20" s="64"/>
      <c r="J20" s="64">
        <f t="shared" si="3"/>
        <v>12</v>
      </c>
      <c r="K20" s="64"/>
      <c r="L20" s="64" t="e">
        <f>队伍建设!#REF!</f>
        <v>#REF!</v>
      </c>
      <c r="M20" s="64">
        <v>6</v>
      </c>
      <c r="N20" s="64"/>
      <c r="O20" s="64">
        <f t="shared" si="4"/>
        <v>6</v>
      </c>
      <c r="P20" s="64"/>
      <c r="Q20" s="64"/>
      <c r="R20" s="64"/>
      <c r="S20" s="64">
        <v>2</v>
      </c>
      <c r="T20" s="64" t="e">
        <f t="shared" si="5"/>
        <v>#REF!</v>
      </c>
      <c r="U20" s="64" t="e">
        <f t="shared" si="6"/>
        <v>#REF!</v>
      </c>
      <c r="V20" s="64">
        <f t="shared" si="7"/>
        <v>6</v>
      </c>
      <c r="W20" s="64" t="e">
        <f t="shared" si="8"/>
        <v>#REF!</v>
      </c>
      <c r="X20" s="64">
        <v>0</v>
      </c>
      <c r="Y20" s="64"/>
      <c r="Z20" s="64">
        <v>1</v>
      </c>
      <c r="AA20" s="64">
        <f t="shared" si="9"/>
        <v>1</v>
      </c>
      <c r="AB20" s="64">
        <v>7</v>
      </c>
      <c r="AC20" s="64">
        <v>1</v>
      </c>
      <c r="AD20" s="77"/>
      <c r="AE20" s="54"/>
    </row>
    <row r="21" spans="1:31" s="31" customFormat="1" ht="20.25" customHeight="1" x14ac:dyDescent="0.15">
      <c r="A21" s="66" t="s">
        <v>37</v>
      </c>
      <c r="B21" s="64" t="e">
        <f>(#REF!+#REF!)/25*5/2</f>
        <v>#REF!</v>
      </c>
      <c r="C21" s="64" t="e">
        <f>(#REF!+#REF!)/25*5/2</f>
        <v>#REF!</v>
      </c>
      <c r="D21" s="64" t="e">
        <f>(#REF!+#REF!)/25*3/2</f>
        <v>#REF!</v>
      </c>
      <c r="E21" s="64" t="e">
        <f>(#REF!+#REF!)/25*3/2</f>
        <v>#REF!</v>
      </c>
      <c r="F21" s="64" t="e">
        <f>队伍建设!#REF!/2</f>
        <v>#REF!</v>
      </c>
      <c r="G21" s="64" t="e">
        <f>(#REF!+#REF!)/25*3/2</f>
        <v>#REF!</v>
      </c>
      <c r="H21" s="64" t="e">
        <f t="shared" si="2"/>
        <v>#REF!</v>
      </c>
      <c r="I21" s="64"/>
      <c r="J21" s="64">
        <f t="shared" si="3"/>
        <v>14</v>
      </c>
      <c r="K21" s="64"/>
      <c r="L21" s="64" t="e">
        <f>队伍建设!#REF!</f>
        <v>#REF!</v>
      </c>
      <c r="M21" s="64">
        <v>7</v>
      </c>
      <c r="N21" s="64"/>
      <c r="O21" s="64">
        <f t="shared" si="4"/>
        <v>7</v>
      </c>
      <c r="P21" s="64"/>
      <c r="Q21" s="64"/>
      <c r="R21" s="64"/>
      <c r="S21" s="64">
        <v>2</v>
      </c>
      <c r="T21" s="64" t="e">
        <f t="shared" si="5"/>
        <v>#REF!</v>
      </c>
      <c r="U21" s="64" t="e">
        <f t="shared" si="6"/>
        <v>#REF!</v>
      </c>
      <c r="V21" s="64">
        <f t="shared" si="7"/>
        <v>7</v>
      </c>
      <c r="W21" s="64" t="e">
        <f t="shared" si="8"/>
        <v>#REF!</v>
      </c>
      <c r="X21" s="64">
        <v>0</v>
      </c>
      <c r="Y21" s="64"/>
      <c r="Z21" s="64">
        <v>2</v>
      </c>
      <c r="AA21" s="64">
        <f t="shared" si="9"/>
        <v>2</v>
      </c>
      <c r="AB21" s="64">
        <v>8</v>
      </c>
      <c r="AC21" s="64">
        <v>0</v>
      </c>
      <c r="AD21" s="77"/>
      <c r="AE21" s="54"/>
    </row>
    <row r="22" spans="1:31" s="55" customFormat="1" ht="20.25" customHeight="1" x14ac:dyDescent="0.15">
      <c r="A22" s="67" t="s">
        <v>188</v>
      </c>
      <c r="B22" s="68" t="e">
        <f t="shared" ref="B22:AC22" si="10">SUM(B23:B37)</f>
        <v>#REF!</v>
      </c>
      <c r="C22" s="68" t="e">
        <f t="shared" si="10"/>
        <v>#REF!</v>
      </c>
      <c r="D22" s="68" t="e">
        <f t="shared" si="10"/>
        <v>#REF!</v>
      </c>
      <c r="E22" s="68" t="e">
        <f t="shared" si="10"/>
        <v>#REF!</v>
      </c>
      <c r="F22" s="68" t="e">
        <f t="shared" si="10"/>
        <v>#REF!</v>
      </c>
      <c r="G22" s="68" t="e">
        <f t="shared" si="10"/>
        <v>#REF!</v>
      </c>
      <c r="H22" s="68">
        <f t="shared" si="10"/>
        <v>0</v>
      </c>
      <c r="I22" s="68">
        <f t="shared" si="10"/>
        <v>0</v>
      </c>
      <c r="J22" s="68">
        <f t="shared" si="10"/>
        <v>0</v>
      </c>
      <c r="K22" s="68">
        <f t="shared" si="10"/>
        <v>0</v>
      </c>
      <c r="L22" s="68">
        <f t="shared" si="10"/>
        <v>24</v>
      </c>
      <c r="M22" s="68">
        <f t="shared" si="10"/>
        <v>6</v>
      </c>
      <c r="N22" s="68">
        <f t="shared" si="10"/>
        <v>0</v>
      </c>
      <c r="O22" s="68">
        <f t="shared" si="10"/>
        <v>15</v>
      </c>
      <c r="P22" s="68">
        <f t="shared" si="10"/>
        <v>0</v>
      </c>
      <c r="Q22" s="68">
        <f t="shared" si="10"/>
        <v>0</v>
      </c>
      <c r="R22" s="68">
        <f t="shared" si="10"/>
        <v>0</v>
      </c>
      <c r="S22" s="68">
        <f t="shared" si="10"/>
        <v>6</v>
      </c>
      <c r="T22" s="68">
        <f t="shared" si="10"/>
        <v>17</v>
      </c>
      <c r="U22" s="68">
        <f t="shared" si="10"/>
        <v>17</v>
      </c>
      <c r="V22" s="68">
        <f t="shared" si="10"/>
        <v>0</v>
      </c>
      <c r="W22" s="68">
        <f t="shared" si="10"/>
        <v>17</v>
      </c>
      <c r="X22" s="68">
        <f t="shared" si="10"/>
        <v>0</v>
      </c>
      <c r="Y22" s="68" t="e">
        <f t="shared" si="10"/>
        <v>#REF!</v>
      </c>
      <c r="Z22" s="68">
        <f t="shared" si="10"/>
        <v>0</v>
      </c>
      <c r="AA22" s="68"/>
      <c r="AB22" s="68">
        <f t="shared" si="10"/>
        <v>19</v>
      </c>
      <c r="AC22" s="68">
        <f t="shared" si="10"/>
        <v>0</v>
      </c>
    </row>
    <row r="23" spans="1:31" customFormat="1" ht="20.25" customHeight="1" x14ac:dyDescent="0.15">
      <c r="A23" s="69" t="s">
        <v>84</v>
      </c>
      <c r="B23" s="64" t="e">
        <f>(#REF!+#REF!)/25*5/2</f>
        <v>#REF!</v>
      </c>
      <c r="C23" s="64" t="e">
        <f>(#REF!+#REF!)/25*5/2</f>
        <v>#REF!</v>
      </c>
      <c r="D23" s="64" t="e">
        <f>(#REF!+#REF!)/25*3/2</f>
        <v>#REF!</v>
      </c>
      <c r="E23" s="64" t="e">
        <f>(#REF!+#REF!)/25*3/2</f>
        <v>#REF!</v>
      </c>
      <c r="F23" s="64">
        <v>1</v>
      </c>
      <c r="G23" s="64" t="e">
        <f>(#REF!+#REF!)/25*3/2</f>
        <v>#REF!</v>
      </c>
      <c r="H23" s="70"/>
      <c r="I23" s="70"/>
      <c r="J23" s="70"/>
      <c r="K23" s="70"/>
      <c r="L23" s="64">
        <v>3</v>
      </c>
      <c r="M23" s="70">
        <v>2</v>
      </c>
      <c r="N23" s="70"/>
      <c r="O23" s="70">
        <v>1</v>
      </c>
      <c r="P23" s="70"/>
      <c r="Q23" s="70"/>
      <c r="R23" s="70"/>
      <c r="S23" s="70">
        <v>1</v>
      </c>
      <c r="T23" s="70">
        <v>2</v>
      </c>
      <c r="U23" s="64">
        <f t="shared" si="6"/>
        <v>2</v>
      </c>
      <c r="V23" s="70"/>
      <c r="W23" s="64">
        <f t="shared" si="8"/>
        <v>2</v>
      </c>
      <c r="X23" s="70"/>
      <c r="Y23" s="70" t="e">
        <f>#REF!</f>
        <v>#REF!</v>
      </c>
      <c r="Z23" s="70"/>
      <c r="AA23" s="64" t="e">
        <f t="shared" si="9"/>
        <v>#REF!</v>
      </c>
      <c r="AB23" s="70">
        <v>2</v>
      </c>
      <c r="AC23" s="70"/>
    </row>
    <row r="24" spans="1:31" customFormat="1" ht="20.25" customHeight="1" x14ac:dyDescent="0.15">
      <c r="A24" s="69" t="s">
        <v>85</v>
      </c>
      <c r="B24" s="64" t="e">
        <f>(#REF!+#REF!)/25*5/2</f>
        <v>#REF!</v>
      </c>
      <c r="C24" s="64" t="e">
        <f>(#REF!+#REF!)/25*5/2</f>
        <v>#REF!</v>
      </c>
      <c r="D24" s="64" t="e">
        <f>(#REF!+#REF!)/25*3/2</f>
        <v>#REF!</v>
      </c>
      <c r="E24" s="64" t="e">
        <f>(#REF!+#REF!)/25*3/2</f>
        <v>#REF!</v>
      </c>
      <c r="F24" s="64">
        <v>1</v>
      </c>
      <c r="G24" s="64" t="e">
        <f>(#REF!+#REF!)/25*3/2</f>
        <v>#REF!</v>
      </c>
      <c r="H24" s="70"/>
      <c r="I24" s="70"/>
      <c r="J24" s="70"/>
      <c r="K24" s="70"/>
      <c r="L24" s="64">
        <v>3</v>
      </c>
      <c r="M24" s="70">
        <v>2</v>
      </c>
      <c r="N24" s="70"/>
      <c r="O24" s="70">
        <v>1</v>
      </c>
      <c r="P24" s="70"/>
      <c r="Q24" s="70"/>
      <c r="R24" s="70"/>
      <c r="S24" s="70">
        <v>1</v>
      </c>
      <c r="T24" s="70">
        <v>2</v>
      </c>
      <c r="U24" s="64">
        <f t="shared" si="6"/>
        <v>2</v>
      </c>
      <c r="V24" s="70"/>
      <c r="W24" s="64">
        <f t="shared" si="8"/>
        <v>2</v>
      </c>
      <c r="X24" s="70"/>
      <c r="Y24" s="70" t="e">
        <f>#REF!</f>
        <v>#REF!</v>
      </c>
      <c r="Z24" s="70"/>
      <c r="AA24" s="64" t="e">
        <f t="shared" si="9"/>
        <v>#REF!</v>
      </c>
      <c r="AB24" s="70">
        <v>2</v>
      </c>
      <c r="AC24" s="70"/>
    </row>
    <row r="25" spans="1:31" customFormat="1" ht="20.25" customHeight="1" x14ac:dyDescent="0.15">
      <c r="A25" s="69" t="s">
        <v>86</v>
      </c>
      <c r="B25" s="64" t="e">
        <f>(#REF!+#REF!)/25*5/2</f>
        <v>#REF!</v>
      </c>
      <c r="C25" s="64" t="e">
        <f>(#REF!+#REF!)/25*5/2</f>
        <v>#REF!</v>
      </c>
      <c r="D25" s="64" t="e">
        <f>(#REF!+#REF!)/25*3/2</f>
        <v>#REF!</v>
      </c>
      <c r="E25" s="64" t="e">
        <f>(#REF!+#REF!)/25*3/2</f>
        <v>#REF!</v>
      </c>
      <c r="F25" s="64">
        <v>1</v>
      </c>
      <c r="G25" s="64" t="e">
        <f>(#REF!+#REF!)/25*3/2</f>
        <v>#REF!</v>
      </c>
      <c r="H25" s="70"/>
      <c r="I25" s="70"/>
      <c r="J25" s="70"/>
      <c r="K25" s="70"/>
      <c r="L25" s="64">
        <v>1</v>
      </c>
      <c r="M25" s="70"/>
      <c r="N25" s="70"/>
      <c r="O25" s="70">
        <v>1</v>
      </c>
      <c r="P25" s="70"/>
      <c r="Q25" s="70"/>
      <c r="R25" s="70"/>
      <c r="S25" s="70"/>
      <c r="T25" s="70">
        <v>1</v>
      </c>
      <c r="U25" s="64">
        <f t="shared" si="6"/>
        <v>1</v>
      </c>
      <c r="V25" s="70"/>
      <c r="W25" s="64">
        <f t="shared" si="8"/>
        <v>1</v>
      </c>
      <c r="X25" s="70"/>
      <c r="Y25" s="70" t="e">
        <f>#REF!</f>
        <v>#REF!</v>
      </c>
      <c r="Z25" s="70"/>
      <c r="AA25" s="64" t="e">
        <f t="shared" si="9"/>
        <v>#REF!</v>
      </c>
      <c r="AB25" s="70">
        <v>1</v>
      </c>
      <c r="AC25" s="70"/>
    </row>
    <row r="26" spans="1:31" customFormat="1" ht="20.25" customHeight="1" x14ac:dyDescent="0.15">
      <c r="A26" s="69" t="s">
        <v>87</v>
      </c>
      <c r="B26" s="64" t="e">
        <f>(#REF!+#REF!)/25*5/2</f>
        <v>#REF!</v>
      </c>
      <c r="C26" s="64" t="e">
        <f>(#REF!+#REF!)/25*5/2</f>
        <v>#REF!</v>
      </c>
      <c r="D26" s="64" t="e">
        <f>(#REF!+#REF!)/25*3/2</f>
        <v>#REF!</v>
      </c>
      <c r="E26" s="64" t="e">
        <f>(#REF!+#REF!)/25*3/2</f>
        <v>#REF!</v>
      </c>
      <c r="F26" s="64">
        <v>1</v>
      </c>
      <c r="G26" s="64" t="e">
        <f>(#REF!+#REF!)/25*3/2</f>
        <v>#REF!</v>
      </c>
      <c r="H26" s="70"/>
      <c r="I26" s="70"/>
      <c r="J26" s="70"/>
      <c r="K26" s="70"/>
      <c r="L26" s="64">
        <v>1</v>
      </c>
      <c r="M26" s="70"/>
      <c r="N26" s="70"/>
      <c r="O26" s="70">
        <v>1</v>
      </c>
      <c r="P26" s="70"/>
      <c r="Q26" s="70"/>
      <c r="R26" s="70"/>
      <c r="S26" s="70"/>
      <c r="T26" s="70">
        <v>1</v>
      </c>
      <c r="U26" s="64">
        <f t="shared" si="6"/>
        <v>1</v>
      </c>
      <c r="V26" s="70"/>
      <c r="W26" s="64">
        <f t="shared" si="8"/>
        <v>1</v>
      </c>
      <c r="X26" s="70"/>
      <c r="Y26" s="70" t="e">
        <f>#REF!</f>
        <v>#REF!</v>
      </c>
      <c r="Z26" s="70"/>
      <c r="AA26" s="64" t="e">
        <f t="shared" si="9"/>
        <v>#REF!</v>
      </c>
      <c r="AB26" s="70">
        <v>1</v>
      </c>
      <c r="AC26" s="70"/>
    </row>
    <row r="27" spans="1:31" customFormat="1" ht="20.25" customHeight="1" x14ac:dyDescent="0.15">
      <c r="A27" s="69" t="s">
        <v>88</v>
      </c>
      <c r="B27" s="64" t="e">
        <f>(#REF!+#REF!)/25*5/2</f>
        <v>#REF!</v>
      </c>
      <c r="C27" s="64" t="e">
        <f>(#REF!+#REF!)/25*5/2</f>
        <v>#REF!</v>
      </c>
      <c r="D27" s="64" t="e">
        <f>(#REF!+#REF!)/25*3/2</f>
        <v>#REF!</v>
      </c>
      <c r="E27" s="64" t="e">
        <f>(#REF!+#REF!)/25*3/2</f>
        <v>#REF!</v>
      </c>
      <c r="F27" s="64"/>
      <c r="G27" s="64" t="e">
        <f>(#REF!+#REF!)/25*3/2</f>
        <v>#REF!</v>
      </c>
      <c r="H27" s="70"/>
      <c r="I27" s="70"/>
      <c r="J27" s="70"/>
      <c r="K27" s="70"/>
      <c r="L27" s="64">
        <v>2</v>
      </c>
      <c r="M27" s="70"/>
      <c r="N27" s="70"/>
      <c r="O27" s="70">
        <v>1</v>
      </c>
      <c r="P27" s="70"/>
      <c r="Q27" s="70"/>
      <c r="R27" s="70"/>
      <c r="S27" s="70">
        <v>1</v>
      </c>
      <c r="T27" s="70">
        <v>1</v>
      </c>
      <c r="U27" s="64">
        <f t="shared" si="6"/>
        <v>1</v>
      </c>
      <c r="V27" s="70"/>
      <c r="W27" s="64">
        <f t="shared" si="8"/>
        <v>1</v>
      </c>
      <c r="X27" s="70"/>
      <c r="Y27" s="70" t="e">
        <f>#REF!</f>
        <v>#REF!</v>
      </c>
      <c r="Z27" s="70"/>
      <c r="AA27" s="64" t="e">
        <f t="shared" si="9"/>
        <v>#REF!</v>
      </c>
      <c r="AB27" s="70">
        <v>1</v>
      </c>
      <c r="AC27" s="70"/>
    </row>
    <row r="28" spans="1:31" customFormat="1" ht="20.25" customHeight="1" x14ac:dyDescent="0.15">
      <c r="A28" s="69" t="s">
        <v>89</v>
      </c>
      <c r="B28" s="64" t="e">
        <f>(#REF!+#REF!)/25*5/2</f>
        <v>#REF!</v>
      </c>
      <c r="C28" s="64" t="e">
        <f>(#REF!+#REF!)/25*5/2</f>
        <v>#REF!</v>
      </c>
      <c r="D28" s="64" t="e">
        <f>(#REF!+#REF!)/25*3/2</f>
        <v>#REF!</v>
      </c>
      <c r="E28" s="64" t="e">
        <f>(#REF!+#REF!)/25*3/2</f>
        <v>#REF!</v>
      </c>
      <c r="F28" s="64">
        <v>1</v>
      </c>
      <c r="G28" s="64" t="e">
        <f>(#REF!+#REF!)/25*3/2</f>
        <v>#REF!</v>
      </c>
      <c r="H28" s="70"/>
      <c r="I28" s="70"/>
      <c r="J28" s="70"/>
      <c r="K28" s="70"/>
      <c r="L28" s="64">
        <v>1</v>
      </c>
      <c r="M28" s="70"/>
      <c r="N28" s="70"/>
      <c r="O28" s="70">
        <v>1</v>
      </c>
      <c r="P28" s="70"/>
      <c r="Q28" s="70"/>
      <c r="R28" s="70"/>
      <c r="S28" s="70">
        <v>1</v>
      </c>
      <c r="T28" s="70">
        <v>1</v>
      </c>
      <c r="U28" s="64">
        <f t="shared" si="6"/>
        <v>1</v>
      </c>
      <c r="V28" s="70"/>
      <c r="W28" s="64">
        <f t="shared" si="8"/>
        <v>1</v>
      </c>
      <c r="X28" s="70"/>
      <c r="Y28" s="70" t="e">
        <f>#REF!</f>
        <v>#REF!</v>
      </c>
      <c r="Z28" s="70"/>
      <c r="AA28" s="64" t="e">
        <f t="shared" si="9"/>
        <v>#REF!</v>
      </c>
      <c r="AB28" s="70">
        <v>1</v>
      </c>
      <c r="AC28" s="70"/>
    </row>
    <row r="29" spans="1:31" customFormat="1" ht="20.25" customHeight="1" x14ac:dyDescent="0.15">
      <c r="A29" s="69" t="s">
        <v>90</v>
      </c>
      <c r="B29" s="64" t="e">
        <f>(#REF!+#REF!)/25*5/2</f>
        <v>#REF!</v>
      </c>
      <c r="C29" s="64" t="e">
        <f>(#REF!+#REF!)/25*5/2</f>
        <v>#REF!</v>
      </c>
      <c r="D29" s="64" t="e">
        <f>(#REF!+#REF!)/25*3/2</f>
        <v>#REF!</v>
      </c>
      <c r="E29" s="64" t="e">
        <f>(#REF!+#REF!)/25*3/2</f>
        <v>#REF!</v>
      </c>
      <c r="F29" s="64">
        <v>1</v>
      </c>
      <c r="G29" s="64" t="e">
        <f>(#REF!+#REF!)/25*3/2</f>
        <v>#REF!</v>
      </c>
      <c r="H29" s="70"/>
      <c r="I29" s="70"/>
      <c r="J29" s="70"/>
      <c r="K29" s="70"/>
      <c r="L29" s="64">
        <v>2</v>
      </c>
      <c r="M29" s="70">
        <v>1</v>
      </c>
      <c r="N29" s="70"/>
      <c r="O29" s="70">
        <v>1</v>
      </c>
      <c r="P29" s="70"/>
      <c r="Q29" s="70"/>
      <c r="R29" s="70"/>
      <c r="S29" s="70"/>
      <c r="T29" s="70">
        <v>1</v>
      </c>
      <c r="U29" s="64">
        <f t="shared" si="6"/>
        <v>1</v>
      </c>
      <c r="V29" s="70"/>
      <c r="W29" s="64">
        <f t="shared" si="8"/>
        <v>1</v>
      </c>
      <c r="X29" s="70"/>
      <c r="Y29" s="70" t="e">
        <f>#REF!</f>
        <v>#REF!</v>
      </c>
      <c r="Z29" s="70"/>
      <c r="AA29" s="64" t="e">
        <f t="shared" si="9"/>
        <v>#REF!</v>
      </c>
      <c r="AB29" s="70">
        <v>2</v>
      </c>
      <c r="AC29" s="70"/>
    </row>
    <row r="30" spans="1:31" customFormat="1" ht="20.25" customHeight="1" x14ac:dyDescent="0.15">
      <c r="A30" s="69" t="s">
        <v>91</v>
      </c>
      <c r="B30" s="64" t="e">
        <f>(#REF!+#REF!)/25*5/2</f>
        <v>#REF!</v>
      </c>
      <c r="C30" s="64" t="e">
        <f>(#REF!+#REF!)/25*5/2</f>
        <v>#REF!</v>
      </c>
      <c r="D30" s="64" t="e">
        <f>(#REF!+#REF!)/25*3/2</f>
        <v>#REF!</v>
      </c>
      <c r="E30" s="64" t="e">
        <f>(#REF!+#REF!)/25*3/2</f>
        <v>#REF!</v>
      </c>
      <c r="F30" s="64">
        <v>1</v>
      </c>
      <c r="G30" s="64" t="e">
        <f>(#REF!+#REF!)/25*3/2</f>
        <v>#REF!</v>
      </c>
      <c r="H30" s="70"/>
      <c r="I30" s="70"/>
      <c r="J30" s="70"/>
      <c r="K30" s="70"/>
      <c r="L30" s="64">
        <v>2</v>
      </c>
      <c r="M30" s="70"/>
      <c r="N30" s="70"/>
      <c r="O30" s="70">
        <v>1</v>
      </c>
      <c r="P30" s="70"/>
      <c r="Q30" s="70"/>
      <c r="R30" s="70"/>
      <c r="S30" s="70">
        <v>1</v>
      </c>
      <c r="T30" s="70">
        <v>1</v>
      </c>
      <c r="U30" s="64">
        <f t="shared" si="6"/>
        <v>1</v>
      </c>
      <c r="V30" s="70"/>
      <c r="W30" s="64">
        <f t="shared" si="8"/>
        <v>1</v>
      </c>
      <c r="X30" s="70"/>
      <c r="Y30" s="70"/>
      <c r="Z30" s="70"/>
      <c r="AA30" s="64">
        <v>1</v>
      </c>
      <c r="AB30" s="70">
        <v>1</v>
      </c>
      <c r="AC30" s="70"/>
    </row>
    <row r="31" spans="1:31" customFormat="1" ht="20.25" customHeight="1" x14ac:dyDescent="0.15">
      <c r="A31" s="69" t="s">
        <v>93</v>
      </c>
      <c r="B31" s="64" t="e">
        <f>(#REF!+#REF!)/25*5/2</f>
        <v>#REF!</v>
      </c>
      <c r="C31" s="64" t="e">
        <f>(#REF!+#REF!)/25*5/2</f>
        <v>#REF!</v>
      </c>
      <c r="D31" s="64" t="e">
        <f>(#REF!+#REF!)/25*3/2</f>
        <v>#REF!</v>
      </c>
      <c r="E31" s="64" t="e">
        <f>(#REF!+#REF!)/25*3/2</f>
        <v>#REF!</v>
      </c>
      <c r="F31" s="64">
        <v>1</v>
      </c>
      <c r="G31" s="64" t="e">
        <f>(#REF!+#REF!)/25*3/2</f>
        <v>#REF!</v>
      </c>
      <c r="H31" s="70"/>
      <c r="I31" s="70"/>
      <c r="J31" s="70"/>
      <c r="K31" s="70"/>
      <c r="L31" s="64">
        <v>2</v>
      </c>
      <c r="M31" s="70"/>
      <c r="N31" s="70"/>
      <c r="O31" s="70">
        <v>1</v>
      </c>
      <c r="P31" s="70"/>
      <c r="Q31" s="70"/>
      <c r="R31" s="70"/>
      <c r="S31" s="70"/>
      <c r="T31" s="70">
        <v>1</v>
      </c>
      <c r="U31" s="64">
        <f t="shared" si="6"/>
        <v>1</v>
      </c>
      <c r="V31" s="70"/>
      <c r="W31" s="64">
        <f t="shared" si="8"/>
        <v>1</v>
      </c>
      <c r="X31" s="70"/>
      <c r="Y31" s="70" t="e">
        <f>#REF!</f>
        <v>#REF!</v>
      </c>
      <c r="Z31" s="70"/>
      <c r="AA31" s="64" t="e">
        <f t="shared" si="9"/>
        <v>#REF!</v>
      </c>
      <c r="AB31" s="70">
        <v>1</v>
      </c>
      <c r="AC31" s="70"/>
    </row>
    <row r="32" spans="1:31" customFormat="1" ht="20.25" customHeight="1" x14ac:dyDescent="0.15">
      <c r="A32" s="69" t="s">
        <v>94</v>
      </c>
      <c r="B32" s="64" t="e">
        <f>(#REF!+#REF!)/25*5/2</f>
        <v>#REF!</v>
      </c>
      <c r="C32" s="64" t="e">
        <f>(#REF!+#REF!)/25*5/2</f>
        <v>#REF!</v>
      </c>
      <c r="D32" s="64" t="e">
        <f>(#REF!+#REF!)/25*3/2</f>
        <v>#REF!</v>
      </c>
      <c r="E32" s="64" t="e">
        <f>(#REF!+#REF!)/25*3/2</f>
        <v>#REF!</v>
      </c>
      <c r="F32" s="64">
        <v>1</v>
      </c>
      <c r="G32" s="64" t="e">
        <f>(#REF!+#REF!)/25*3/2</f>
        <v>#REF!</v>
      </c>
      <c r="H32" s="70"/>
      <c r="I32" s="70"/>
      <c r="J32" s="70"/>
      <c r="K32" s="70"/>
      <c r="L32" s="64">
        <v>1</v>
      </c>
      <c r="M32" s="70"/>
      <c r="N32" s="70"/>
      <c r="O32" s="70">
        <v>1</v>
      </c>
      <c r="P32" s="70"/>
      <c r="Q32" s="70"/>
      <c r="R32" s="70"/>
      <c r="S32" s="70"/>
      <c r="T32" s="70">
        <v>1</v>
      </c>
      <c r="U32" s="64">
        <f t="shared" si="6"/>
        <v>1</v>
      </c>
      <c r="V32" s="70"/>
      <c r="W32" s="64">
        <f t="shared" si="8"/>
        <v>1</v>
      </c>
      <c r="X32" s="70"/>
      <c r="Y32" s="70" t="e">
        <f>#REF!</f>
        <v>#REF!</v>
      </c>
      <c r="Z32" s="70"/>
      <c r="AA32" s="64" t="e">
        <f t="shared" si="9"/>
        <v>#REF!</v>
      </c>
      <c r="AB32" s="70">
        <v>1</v>
      </c>
      <c r="AC32" s="70"/>
    </row>
    <row r="33" spans="1:29" customFormat="1" ht="20.25" customHeight="1" x14ac:dyDescent="0.15">
      <c r="A33" s="69" t="s">
        <v>95</v>
      </c>
      <c r="B33" s="64" t="e">
        <f>(#REF!+#REF!)/25*5/2</f>
        <v>#REF!</v>
      </c>
      <c r="C33" s="64" t="e">
        <f>(#REF!+#REF!)/25*5/2</f>
        <v>#REF!</v>
      </c>
      <c r="D33" s="64" t="e">
        <f>(#REF!+#REF!)/25*3/2</f>
        <v>#REF!</v>
      </c>
      <c r="E33" s="64" t="e">
        <f>(#REF!+#REF!)/25*3/2</f>
        <v>#REF!</v>
      </c>
      <c r="F33" s="64">
        <v>1</v>
      </c>
      <c r="G33" s="64" t="e">
        <f>(#REF!+#REF!)/25*3/2</f>
        <v>#REF!</v>
      </c>
      <c r="H33" s="70"/>
      <c r="I33" s="70"/>
      <c r="J33" s="70"/>
      <c r="K33" s="70"/>
      <c r="L33" s="64">
        <v>2</v>
      </c>
      <c r="M33" s="70">
        <v>1</v>
      </c>
      <c r="N33" s="70"/>
      <c r="O33" s="70">
        <v>1</v>
      </c>
      <c r="P33" s="70"/>
      <c r="Q33" s="70"/>
      <c r="R33" s="70"/>
      <c r="S33" s="70">
        <v>1</v>
      </c>
      <c r="T33" s="70">
        <v>1</v>
      </c>
      <c r="U33" s="64">
        <f t="shared" si="6"/>
        <v>1</v>
      </c>
      <c r="V33" s="70"/>
      <c r="W33" s="64">
        <f t="shared" si="8"/>
        <v>1</v>
      </c>
      <c r="X33" s="70"/>
      <c r="Y33" s="70" t="e">
        <f>#REF!</f>
        <v>#REF!</v>
      </c>
      <c r="Z33" s="70"/>
      <c r="AA33" s="64" t="e">
        <f t="shared" si="9"/>
        <v>#REF!</v>
      </c>
      <c r="AB33" s="70">
        <v>2</v>
      </c>
      <c r="AC33" s="70"/>
    </row>
    <row r="34" spans="1:29" customFormat="1" ht="20.25" customHeight="1" x14ac:dyDescent="0.15">
      <c r="A34" s="69" t="s">
        <v>96</v>
      </c>
      <c r="B34" s="64" t="e">
        <f>(#REF!+#REF!)/25*5/2</f>
        <v>#REF!</v>
      </c>
      <c r="C34" s="64" t="e">
        <f>(#REF!+#REF!)/25*5/2</f>
        <v>#REF!</v>
      </c>
      <c r="D34" s="64" t="e">
        <f>(#REF!+#REF!)/25*3/2</f>
        <v>#REF!</v>
      </c>
      <c r="E34" s="64" t="e">
        <f>(#REF!+#REF!)/25*3/2</f>
        <v>#REF!</v>
      </c>
      <c r="F34" s="64">
        <v>1</v>
      </c>
      <c r="G34" s="64" t="e">
        <f>(#REF!+#REF!)/25*3/2</f>
        <v>#REF!</v>
      </c>
      <c r="H34" s="70"/>
      <c r="I34" s="70"/>
      <c r="J34" s="70"/>
      <c r="K34" s="70"/>
      <c r="L34" s="64">
        <v>1</v>
      </c>
      <c r="M34" s="70"/>
      <c r="N34" s="70"/>
      <c r="O34" s="70">
        <v>1</v>
      </c>
      <c r="P34" s="70"/>
      <c r="Q34" s="70"/>
      <c r="R34" s="70"/>
      <c r="S34" s="70"/>
      <c r="T34" s="70">
        <v>1</v>
      </c>
      <c r="U34" s="64">
        <f t="shared" si="6"/>
        <v>1</v>
      </c>
      <c r="V34" s="70"/>
      <c r="W34" s="64">
        <f t="shared" si="8"/>
        <v>1</v>
      </c>
      <c r="X34" s="70"/>
      <c r="Y34" s="70" t="e">
        <f>#REF!</f>
        <v>#REF!</v>
      </c>
      <c r="Z34" s="70"/>
      <c r="AA34" s="64" t="e">
        <f t="shared" si="9"/>
        <v>#REF!</v>
      </c>
      <c r="AB34" s="70">
        <v>1</v>
      </c>
      <c r="AC34" s="70"/>
    </row>
    <row r="35" spans="1:29" customFormat="1" ht="20.25" customHeight="1" x14ac:dyDescent="0.15">
      <c r="A35" s="69" t="s">
        <v>97</v>
      </c>
      <c r="B35" s="64" t="e">
        <f>(#REF!+#REF!)/25*5/2</f>
        <v>#REF!</v>
      </c>
      <c r="C35" s="64" t="e">
        <f>(#REF!+#REF!)/25*5/2</f>
        <v>#REF!</v>
      </c>
      <c r="D35" s="64" t="e">
        <f>(#REF!+#REF!)/25*3/2</f>
        <v>#REF!</v>
      </c>
      <c r="E35" s="64" t="e">
        <f>(#REF!+#REF!)/25*3/2</f>
        <v>#REF!</v>
      </c>
      <c r="F35" s="64">
        <v>1</v>
      </c>
      <c r="G35" s="64" t="e">
        <f>(#REF!+#REF!)/25*3/2</f>
        <v>#REF!</v>
      </c>
      <c r="H35" s="70"/>
      <c r="I35" s="70"/>
      <c r="J35" s="70"/>
      <c r="K35" s="70"/>
      <c r="L35" s="64">
        <v>1</v>
      </c>
      <c r="M35" s="70"/>
      <c r="N35" s="70"/>
      <c r="O35" s="70">
        <v>1</v>
      </c>
      <c r="P35" s="70"/>
      <c r="Q35" s="70"/>
      <c r="R35" s="70"/>
      <c r="S35" s="70"/>
      <c r="T35" s="70">
        <v>1</v>
      </c>
      <c r="U35" s="64">
        <f t="shared" si="6"/>
        <v>1</v>
      </c>
      <c r="V35" s="70"/>
      <c r="W35" s="64">
        <f t="shared" si="8"/>
        <v>1</v>
      </c>
      <c r="X35" s="70"/>
      <c r="Y35" s="70" t="e">
        <f>#REF!</f>
        <v>#REF!</v>
      </c>
      <c r="Z35" s="70"/>
      <c r="AA35" s="64" t="e">
        <f t="shared" si="9"/>
        <v>#REF!</v>
      </c>
      <c r="AB35" s="70">
        <v>1</v>
      </c>
      <c r="AC35" s="70"/>
    </row>
    <row r="36" spans="1:29" customFormat="1" ht="20.25" customHeight="1" x14ac:dyDescent="0.15">
      <c r="A36" s="69" t="s">
        <v>99</v>
      </c>
      <c r="B36" s="64" t="e">
        <f>(#REF!+#REF!)/25*5/2</f>
        <v>#REF!</v>
      </c>
      <c r="C36" s="64" t="e">
        <f>(#REF!+#REF!)/25*5/2</f>
        <v>#REF!</v>
      </c>
      <c r="D36" s="64" t="e">
        <f>(#REF!+#REF!)/25*3/2</f>
        <v>#REF!</v>
      </c>
      <c r="E36" s="64" t="e">
        <f>(#REF!+#REF!)/25*3/2</f>
        <v>#REF!</v>
      </c>
      <c r="F36" s="64" t="e">
        <f>队伍建设!#REF!</f>
        <v>#REF!</v>
      </c>
      <c r="G36" s="64" t="e">
        <f>(#REF!+#REF!)/25*3/2</f>
        <v>#REF!</v>
      </c>
      <c r="H36" s="70"/>
      <c r="I36" s="70"/>
      <c r="J36" s="70"/>
      <c r="K36" s="70"/>
      <c r="L36" s="64"/>
      <c r="M36" s="70"/>
      <c r="N36" s="70"/>
      <c r="O36" s="70">
        <v>1</v>
      </c>
      <c r="P36" s="70"/>
      <c r="Q36" s="70"/>
      <c r="R36" s="70"/>
      <c r="S36" s="70"/>
      <c r="T36" s="70">
        <v>1</v>
      </c>
      <c r="U36" s="64">
        <f t="shared" si="6"/>
        <v>1</v>
      </c>
      <c r="V36" s="70"/>
      <c r="W36" s="64">
        <f t="shared" si="8"/>
        <v>1</v>
      </c>
      <c r="X36" s="70"/>
      <c r="Y36" s="70" t="e">
        <f>#REF!</f>
        <v>#REF!</v>
      </c>
      <c r="Z36" s="70"/>
      <c r="AA36" s="64" t="e">
        <f t="shared" si="9"/>
        <v>#REF!</v>
      </c>
      <c r="AB36" s="70">
        <v>1</v>
      </c>
      <c r="AC36" s="70"/>
    </row>
    <row r="37" spans="1:29" customFormat="1" ht="20.25" customHeight="1" x14ac:dyDescent="0.15">
      <c r="A37" s="69" t="s">
        <v>100</v>
      </c>
      <c r="B37" s="64" t="e">
        <f>(#REF!+#REF!)/25*5/2</f>
        <v>#REF!</v>
      </c>
      <c r="C37" s="64" t="e">
        <f>(#REF!+#REF!)/25*5/2</f>
        <v>#REF!</v>
      </c>
      <c r="D37" s="64" t="e">
        <f>(#REF!+#REF!)/25*3/2</f>
        <v>#REF!</v>
      </c>
      <c r="E37" s="64" t="e">
        <f>(#REF!+#REF!)/25*3/2</f>
        <v>#REF!</v>
      </c>
      <c r="F37" s="64" t="e">
        <f>队伍建设!#REF!</f>
        <v>#REF!</v>
      </c>
      <c r="G37" s="64" t="e">
        <f>(#REF!+#REF!)/25*3/2</f>
        <v>#REF!</v>
      </c>
      <c r="H37" s="70"/>
      <c r="I37" s="70"/>
      <c r="J37" s="70"/>
      <c r="K37" s="70"/>
      <c r="L37" s="64">
        <v>2</v>
      </c>
      <c r="M37" s="70"/>
      <c r="N37" s="70"/>
      <c r="O37" s="70">
        <v>1</v>
      </c>
      <c r="P37" s="70"/>
      <c r="Q37" s="70"/>
      <c r="R37" s="70"/>
      <c r="S37" s="70"/>
      <c r="T37" s="70">
        <v>1</v>
      </c>
      <c r="U37" s="64">
        <f t="shared" si="6"/>
        <v>1</v>
      </c>
      <c r="V37" s="70"/>
      <c r="W37" s="64">
        <f t="shared" si="8"/>
        <v>1</v>
      </c>
      <c r="X37" s="70"/>
      <c r="Y37" s="70" t="e">
        <f>#REF!</f>
        <v>#REF!</v>
      </c>
      <c r="Z37" s="70"/>
      <c r="AA37" s="64" t="e">
        <f t="shared" si="9"/>
        <v>#REF!</v>
      </c>
      <c r="AB37" s="70">
        <v>1</v>
      </c>
      <c r="AC37" s="70"/>
    </row>
    <row r="38" spans="1:29" s="55" customFormat="1" ht="20.25" customHeight="1" x14ac:dyDescent="0.15">
      <c r="A38" s="67" t="s">
        <v>188</v>
      </c>
      <c r="B38" s="71" t="e">
        <f>SUM(B39:B54)</f>
        <v>#REF!</v>
      </c>
      <c r="C38" s="71" t="e">
        <f>SUM(C39:C54)</f>
        <v>#REF!</v>
      </c>
      <c r="D38" s="72" t="e">
        <f t="shared" ref="D38:AC38" si="11">SUM(D39:D54)</f>
        <v>#REF!</v>
      </c>
      <c r="E38" s="72" t="e">
        <f t="shared" si="11"/>
        <v>#REF!</v>
      </c>
      <c r="F38" s="72" t="e">
        <f t="shared" si="11"/>
        <v>#REF!</v>
      </c>
      <c r="G38" s="72" t="e">
        <f t="shared" si="11"/>
        <v>#REF!</v>
      </c>
      <c r="H38" s="72">
        <f t="shared" si="11"/>
        <v>0</v>
      </c>
      <c r="I38" s="72">
        <f t="shared" si="11"/>
        <v>0</v>
      </c>
      <c r="J38" s="72">
        <f t="shared" si="11"/>
        <v>0</v>
      </c>
      <c r="K38" s="72">
        <f t="shared" si="11"/>
        <v>0</v>
      </c>
      <c r="L38" s="72">
        <f t="shared" si="11"/>
        <v>16</v>
      </c>
      <c r="M38" s="72">
        <f t="shared" si="11"/>
        <v>0</v>
      </c>
      <c r="N38" s="72">
        <f t="shared" si="11"/>
        <v>0</v>
      </c>
      <c r="O38" s="72">
        <f t="shared" si="11"/>
        <v>16</v>
      </c>
      <c r="P38" s="72">
        <f t="shared" si="11"/>
        <v>0</v>
      </c>
      <c r="Q38" s="72">
        <f t="shared" si="11"/>
        <v>0</v>
      </c>
      <c r="R38" s="72">
        <f t="shared" si="11"/>
        <v>0</v>
      </c>
      <c r="S38" s="72">
        <f t="shared" si="11"/>
        <v>0</v>
      </c>
      <c r="T38" s="72">
        <f t="shared" si="11"/>
        <v>16</v>
      </c>
      <c r="U38" s="72">
        <f t="shared" si="11"/>
        <v>16</v>
      </c>
      <c r="V38" s="72">
        <f t="shared" si="11"/>
        <v>0</v>
      </c>
      <c r="W38" s="72">
        <f t="shared" si="11"/>
        <v>16</v>
      </c>
      <c r="X38" s="72">
        <f t="shared" si="11"/>
        <v>0</v>
      </c>
      <c r="Y38" s="72" t="e">
        <f t="shared" si="11"/>
        <v>#REF!</v>
      </c>
      <c r="Z38" s="72">
        <f t="shared" si="11"/>
        <v>0</v>
      </c>
      <c r="AA38" s="72"/>
      <c r="AB38" s="72">
        <f t="shared" si="11"/>
        <v>0</v>
      </c>
      <c r="AC38" s="70">
        <f t="shared" si="11"/>
        <v>0</v>
      </c>
    </row>
    <row r="39" spans="1:29" customFormat="1" ht="20.25" customHeight="1" x14ac:dyDescent="0.15">
      <c r="A39" s="73" t="s">
        <v>102</v>
      </c>
      <c r="B39" s="64" t="e">
        <f>(#REF!+#REF!)/25*5/2</f>
        <v>#REF!</v>
      </c>
      <c r="C39" s="64" t="e">
        <f>(#REF!+#REF!)/25*5/2</f>
        <v>#REF!</v>
      </c>
      <c r="D39" s="64" t="e">
        <f>(#REF!+#REF!)/25*3/2</f>
        <v>#REF!</v>
      </c>
      <c r="E39" s="64" t="e">
        <f>(#REF!+#REF!)/25*3/2</f>
        <v>#REF!</v>
      </c>
      <c r="F39" s="64" t="e">
        <f>队伍建设!#REF!</f>
        <v>#REF!</v>
      </c>
      <c r="G39" s="64" t="e">
        <f>(#REF!+#REF!)/25*3/2</f>
        <v>#REF!</v>
      </c>
      <c r="H39" s="70"/>
      <c r="I39" s="70"/>
      <c r="J39" s="70"/>
      <c r="K39" s="70"/>
      <c r="L39" s="64">
        <v>1</v>
      </c>
      <c r="M39" s="70"/>
      <c r="N39" s="70"/>
      <c r="O39" s="70">
        <v>1</v>
      </c>
      <c r="P39" s="70"/>
      <c r="Q39" s="70"/>
      <c r="R39" s="70"/>
      <c r="S39" s="70"/>
      <c r="T39" s="70">
        <v>1</v>
      </c>
      <c r="U39" s="64">
        <f t="shared" si="6"/>
        <v>1</v>
      </c>
      <c r="V39" s="70"/>
      <c r="W39" s="64">
        <f t="shared" si="8"/>
        <v>1</v>
      </c>
      <c r="X39" s="70"/>
      <c r="Y39" s="70" t="e">
        <f>#REF!</f>
        <v>#REF!</v>
      </c>
      <c r="Z39" s="70"/>
      <c r="AA39" s="64" t="e">
        <f t="shared" si="9"/>
        <v>#REF!</v>
      </c>
      <c r="AB39" s="70"/>
      <c r="AC39" s="70"/>
    </row>
    <row r="40" spans="1:29" customFormat="1" ht="20.25" customHeight="1" x14ac:dyDescent="0.15">
      <c r="A40" s="73" t="s">
        <v>103</v>
      </c>
      <c r="B40" s="64" t="e">
        <f>(#REF!+#REF!)/25*5/2</f>
        <v>#REF!</v>
      </c>
      <c r="C40" s="64" t="e">
        <f>(#REF!+#REF!)/25*5/2</f>
        <v>#REF!</v>
      </c>
      <c r="D40" s="64" t="e">
        <f>(#REF!+#REF!)/25*3/2</f>
        <v>#REF!</v>
      </c>
      <c r="E40" s="64" t="e">
        <f>(#REF!+#REF!)/25*3/2</f>
        <v>#REF!</v>
      </c>
      <c r="F40" s="64" t="e">
        <f>队伍建设!#REF!</f>
        <v>#REF!</v>
      </c>
      <c r="G40" s="64" t="e">
        <f>(#REF!+#REF!)/25*3/2</f>
        <v>#REF!</v>
      </c>
      <c r="H40" s="70"/>
      <c r="I40" s="70"/>
      <c r="J40" s="70"/>
      <c r="K40" s="70"/>
      <c r="L40" s="64">
        <v>1</v>
      </c>
      <c r="M40" s="70"/>
      <c r="N40" s="70"/>
      <c r="O40" s="70">
        <v>1</v>
      </c>
      <c r="P40" s="70"/>
      <c r="Q40" s="70"/>
      <c r="R40" s="70"/>
      <c r="S40" s="70"/>
      <c r="T40" s="70">
        <v>1</v>
      </c>
      <c r="U40" s="64">
        <f t="shared" si="6"/>
        <v>1</v>
      </c>
      <c r="V40" s="70"/>
      <c r="W40" s="64">
        <f t="shared" si="8"/>
        <v>1</v>
      </c>
      <c r="X40" s="70"/>
      <c r="Y40" s="70" t="e">
        <f>#REF!</f>
        <v>#REF!</v>
      </c>
      <c r="Z40" s="70"/>
      <c r="AA40" s="64" t="e">
        <f t="shared" si="9"/>
        <v>#REF!</v>
      </c>
      <c r="AB40" s="70"/>
      <c r="AC40" s="70"/>
    </row>
    <row r="41" spans="1:29" customFormat="1" ht="20.25" customHeight="1" x14ac:dyDescent="0.15">
      <c r="A41" s="73" t="s">
        <v>104</v>
      </c>
      <c r="B41" s="64" t="e">
        <f>(#REF!+#REF!)/25*5/2</f>
        <v>#REF!</v>
      </c>
      <c r="C41" s="64" t="e">
        <f>(#REF!+#REF!)/25*5/2</f>
        <v>#REF!</v>
      </c>
      <c r="D41" s="64" t="e">
        <f>(#REF!+#REF!)/25*3/2</f>
        <v>#REF!</v>
      </c>
      <c r="E41" s="64" t="e">
        <f>(#REF!+#REF!)/25*3/2</f>
        <v>#REF!</v>
      </c>
      <c r="F41" s="64" t="e">
        <f>队伍建设!#REF!</f>
        <v>#REF!</v>
      </c>
      <c r="G41" s="64" t="e">
        <f>(#REF!+#REF!)/25*3/2</f>
        <v>#REF!</v>
      </c>
      <c r="H41" s="70"/>
      <c r="I41" s="70"/>
      <c r="J41" s="70"/>
      <c r="K41" s="70"/>
      <c r="L41" s="64">
        <v>1</v>
      </c>
      <c r="M41" s="70"/>
      <c r="N41" s="70"/>
      <c r="O41" s="70">
        <v>1</v>
      </c>
      <c r="P41" s="70"/>
      <c r="Q41" s="70"/>
      <c r="R41" s="70"/>
      <c r="S41" s="70"/>
      <c r="T41" s="70">
        <v>1</v>
      </c>
      <c r="U41" s="64">
        <f t="shared" si="6"/>
        <v>1</v>
      </c>
      <c r="V41" s="70"/>
      <c r="W41" s="64">
        <f t="shared" si="8"/>
        <v>1</v>
      </c>
      <c r="X41" s="70"/>
      <c r="Y41" s="70" t="e">
        <f>#REF!</f>
        <v>#REF!</v>
      </c>
      <c r="Z41" s="70"/>
      <c r="AA41" s="64" t="e">
        <f t="shared" si="9"/>
        <v>#REF!</v>
      </c>
      <c r="AB41" s="70"/>
      <c r="AC41" s="70"/>
    </row>
    <row r="42" spans="1:29" customFormat="1" ht="20.25" customHeight="1" x14ac:dyDescent="0.15">
      <c r="A42" s="73" t="s">
        <v>105</v>
      </c>
      <c r="B42" s="64" t="e">
        <f>(#REF!+#REF!)/25*5/2</f>
        <v>#REF!</v>
      </c>
      <c r="C42" s="64" t="e">
        <f>(#REF!+#REF!)/25*5/2</f>
        <v>#REF!</v>
      </c>
      <c r="D42" s="64" t="e">
        <f>(#REF!+#REF!)/25*3/2</f>
        <v>#REF!</v>
      </c>
      <c r="E42" s="64" t="e">
        <f>(#REF!+#REF!)/25*3/2</f>
        <v>#REF!</v>
      </c>
      <c r="F42" s="64" t="e">
        <f>队伍建设!#REF!</f>
        <v>#REF!</v>
      </c>
      <c r="G42" s="64" t="e">
        <f>(#REF!+#REF!)/25*3/2</f>
        <v>#REF!</v>
      </c>
      <c r="H42" s="70"/>
      <c r="I42" s="70"/>
      <c r="J42" s="70"/>
      <c r="K42" s="70"/>
      <c r="L42" s="64">
        <v>1</v>
      </c>
      <c r="M42" s="70"/>
      <c r="N42" s="70"/>
      <c r="O42" s="70">
        <v>1</v>
      </c>
      <c r="P42" s="70"/>
      <c r="Q42" s="70"/>
      <c r="R42" s="70"/>
      <c r="S42" s="70"/>
      <c r="T42" s="70">
        <v>1</v>
      </c>
      <c r="U42" s="64">
        <f t="shared" si="6"/>
        <v>1</v>
      </c>
      <c r="V42" s="70"/>
      <c r="W42" s="64">
        <f t="shared" si="8"/>
        <v>1</v>
      </c>
      <c r="X42" s="70"/>
      <c r="Y42" s="70" t="e">
        <f>#REF!</f>
        <v>#REF!</v>
      </c>
      <c r="Z42" s="70"/>
      <c r="AA42" s="64" t="e">
        <f t="shared" si="9"/>
        <v>#REF!</v>
      </c>
      <c r="AB42" s="70"/>
      <c r="AC42" s="70"/>
    </row>
    <row r="43" spans="1:29" customFormat="1" ht="20.25" customHeight="1" x14ac:dyDescent="0.15">
      <c r="A43" s="73" t="s">
        <v>106</v>
      </c>
      <c r="B43" s="64" t="e">
        <f>(#REF!+#REF!)/25*5/2</f>
        <v>#REF!</v>
      </c>
      <c r="C43" s="64" t="e">
        <f>(#REF!+#REF!)/25*5/2</f>
        <v>#REF!</v>
      </c>
      <c r="D43" s="64" t="e">
        <f>(#REF!+#REF!)/25*3/2</f>
        <v>#REF!</v>
      </c>
      <c r="E43" s="64" t="e">
        <f>(#REF!+#REF!)/25*3/2</f>
        <v>#REF!</v>
      </c>
      <c r="F43" s="64" t="e">
        <f>队伍建设!#REF!</f>
        <v>#REF!</v>
      </c>
      <c r="G43" s="64" t="e">
        <f>(#REF!+#REF!)/25*3/2</f>
        <v>#REF!</v>
      </c>
      <c r="H43" s="70"/>
      <c r="I43" s="70"/>
      <c r="J43" s="70"/>
      <c r="K43" s="70"/>
      <c r="L43" s="64">
        <v>1</v>
      </c>
      <c r="M43" s="70"/>
      <c r="N43" s="70"/>
      <c r="O43" s="70">
        <v>1</v>
      </c>
      <c r="P43" s="70"/>
      <c r="Q43" s="70"/>
      <c r="R43" s="70"/>
      <c r="S43" s="70"/>
      <c r="T43" s="70">
        <v>1</v>
      </c>
      <c r="U43" s="64">
        <f t="shared" si="6"/>
        <v>1</v>
      </c>
      <c r="V43" s="70"/>
      <c r="W43" s="64">
        <f t="shared" si="8"/>
        <v>1</v>
      </c>
      <c r="X43" s="70"/>
      <c r="Y43" s="70" t="e">
        <f>#REF!</f>
        <v>#REF!</v>
      </c>
      <c r="Z43" s="70"/>
      <c r="AA43" s="64" t="e">
        <f t="shared" si="9"/>
        <v>#REF!</v>
      </c>
      <c r="AB43" s="70"/>
      <c r="AC43" s="70"/>
    </row>
    <row r="44" spans="1:29" customFormat="1" ht="20.25" customHeight="1" x14ac:dyDescent="0.15">
      <c r="A44" s="73" t="s">
        <v>107</v>
      </c>
      <c r="B44" s="64" t="e">
        <f>(#REF!+#REF!)/25*5/2</f>
        <v>#REF!</v>
      </c>
      <c r="C44" s="64" t="e">
        <f>(#REF!+#REF!)/25*5/2</f>
        <v>#REF!</v>
      </c>
      <c r="D44" s="64" t="e">
        <f>(#REF!+#REF!)/25*3/2</f>
        <v>#REF!</v>
      </c>
      <c r="E44" s="64" t="e">
        <f>(#REF!+#REF!)/25*3/2</f>
        <v>#REF!</v>
      </c>
      <c r="F44" s="64" t="e">
        <f>队伍建设!#REF!</f>
        <v>#REF!</v>
      </c>
      <c r="G44" s="64" t="e">
        <f>(#REF!+#REF!)/25*3/2</f>
        <v>#REF!</v>
      </c>
      <c r="H44" s="70"/>
      <c r="I44" s="70"/>
      <c r="J44" s="70"/>
      <c r="K44" s="70"/>
      <c r="L44" s="64">
        <v>1</v>
      </c>
      <c r="M44" s="70"/>
      <c r="N44" s="70"/>
      <c r="O44" s="70">
        <v>1</v>
      </c>
      <c r="P44" s="70"/>
      <c r="Q44" s="70"/>
      <c r="R44" s="70"/>
      <c r="S44" s="70"/>
      <c r="T44" s="70">
        <v>1</v>
      </c>
      <c r="U44" s="64">
        <f t="shared" si="6"/>
        <v>1</v>
      </c>
      <c r="V44" s="70"/>
      <c r="W44" s="64">
        <f t="shared" si="8"/>
        <v>1</v>
      </c>
      <c r="X44" s="70"/>
      <c r="Y44" s="70" t="e">
        <f>#REF!</f>
        <v>#REF!</v>
      </c>
      <c r="Z44" s="70"/>
      <c r="AA44" s="64" t="e">
        <f t="shared" si="9"/>
        <v>#REF!</v>
      </c>
      <c r="AB44" s="70"/>
      <c r="AC44" s="70"/>
    </row>
    <row r="45" spans="1:29" customFormat="1" ht="20.25" customHeight="1" x14ac:dyDescent="0.15">
      <c r="A45" s="73" t="s">
        <v>108</v>
      </c>
      <c r="B45" s="64" t="e">
        <f>(#REF!+#REF!)/25*5/2</f>
        <v>#REF!</v>
      </c>
      <c r="C45" s="64" t="e">
        <f>(#REF!+#REF!)/25*5/2</f>
        <v>#REF!</v>
      </c>
      <c r="D45" s="64" t="e">
        <f>(#REF!+#REF!)/25*3/2</f>
        <v>#REF!</v>
      </c>
      <c r="E45" s="64" t="e">
        <f>(#REF!+#REF!)/25*3/2</f>
        <v>#REF!</v>
      </c>
      <c r="F45" s="64" t="e">
        <f>队伍建设!#REF!</f>
        <v>#REF!</v>
      </c>
      <c r="G45" s="64" t="e">
        <f>(#REF!+#REF!)/25*3/2</f>
        <v>#REF!</v>
      </c>
      <c r="H45" s="70"/>
      <c r="I45" s="70"/>
      <c r="J45" s="70"/>
      <c r="K45" s="70"/>
      <c r="L45" s="64">
        <v>1</v>
      </c>
      <c r="M45" s="70"/>
      <c r="N45" s="70"/>
      <c r="O45" s="70">
        <v>1</v>
      </c>
      <c r="P45" s="70"/>
      <c r="Q45" s="70"/>
      <c r="R45" s="70"/>
      <c r="S45" s="70"/>
      <c r="T45" s="70">
        <v>1</v>
      </c>
      <c r="U45" s="64">
        <f t="shared" si="6"/>
        <v>1</v>
      </c>
      <c r="V45" s="70"/>
      <c r="W45" s="64">
        <f t="shared" si="8"/>
        <v>1</v>
      </c>
      <c r="X45" s="70"/>
      <c r="Y45" s="70" t="e">
        <f>#REF!</f>
        <v>#REF!</v>
      </c>
      <c r="Z45" s="70"/>
      <c r="AA45" s="64" t="e">
        <f t="shared" si="9"/>
        <v>#REF!</v>
      </c>
      <c r="AB45" s="70"/>
      <c r="AC45" s="70"/>
    </row>
    <row r="46" spans="1:29" customFormat="1" ht="20.25" customHeight="1" x14ac:dyDescent="0.15">
      <c r="A46" s="73" t="s">
        <v>109</v>
      </c>
      <c r="B46" s="64" t="e">
        <f>(#REF!+#REF!)/25*5/2</f>
        <v>#REF!</v>
      </c>
      <c r="C46" s="64" t="e">
        <f>(#REF!+#REF!)/25*5/2</f>
        <v>#REF!</v>
      </c>
      <c r="D46" s="64" t="e">
        <f>(#REF!+#REF!)/25*3/2</f>
        <v>#REF!</v>
      </c>
      <c r="E46" s="64" t="e">
        <f>(#REF!+#REF!)/25*3/2</f>
        <v>#REF!</v>
      </c>
      <c r="F46" s="64" t="e">
        <f>队伍建设!#REF!</f>
        <v>#REF!</v>
      </c>
      <c r="G46" s="64" t="e">
        <f>(#REF!+#REF!)/25*3/2</f>
        <v>#REF!</v>
      </c>
      <c r="H46" s="70"/>
      <c r="I46" s="70"/>
      <c r="J46" s="70"/>
      <c r="K46" s="70"/>
      <c r="L46" s="64">
        <v>1</v>
      </c>
      <c r="M46" s="70"/>
      <c r="N46" s="70"/>
      <c r="O46" s="70">
        <v>1</v>
      </c>
      <c r="P46" s="70"/>
      <c r="Q46" s="70"/>
      <c r="R46" s="70"/>
      <c r="S46" s="70"/>
      <c r="T46" s="70">
        <v>1</v>
      </c>
      <c r="U46" s="64">
        <f t="shared" si="6"/>
        <v>1</v>
      </c>
      <c r="V46" s="70"/>
      <c r="W46" s="64">
        <f t="shared" si="8"/>
        <v>1</v>
      </c>
      <c r="X46" s="70"/>
      <c r="Y46" s="70" t="e">
        <f>#REF!</f>
        <v>#REF!</v>
      </c>
      <c r="Z46" s="70"/>
      <c r="AA46" s="64" t="e">
        <f t="shared" si="9"/>
        <v>#REF!</v>
      </c>
      <c r="AB46" s="70"/>
      <c r="AC46" s="70"/>
    </row>
    <row r="47" spans="1:29" customFormat="1" ht="20.25" customHeight="1" x14ac:dyDescent="0.15">
      <c r="A47" s="73" t="s">
        <v>110</v>
      </c>
      <c r="B47" s="64" t="e">
        <f>(#REF!+#REF!)/25*5/2</f>
        <v>#REF!</v>
      </c>
      <c r="C47" s="64" t="e">
        <f>(#REF!+#REF!)/25*5/2</f>
        <v>#REF!</v>
      </c>
      <c r="D47" s="64" t="e">
        <f>(#REF!+#REF!)/25*3/2</f>
        <v>#REF!</v>
      </c>
      <c r="E47" s="64" t="e">
        <f>(#REF!+#REF!)/25*3/2</f>
        <v>#REF!</v>
      </c>
      <c r="F47" s="64" t="e">
        <f>队伍建设!#REF!</f>
        <v>#REF!</v>
      </c>
      <c r="G47" s="64" t="e">
        <f>(#REF!+#REF!)/25*3/2</f>
        <v>#REF!</v>
      </c>
      <c r="H47" s="70"/>
      <c r="I47" s="70"/>
      <c r="J47" s="70"/>
      <c r="K47" s="70"/>
      <c r="L47" s="64">
        <v>1</v>
      </c>
      <c r="M47" s="70"/>
      <c r="N47" s="70"/>
      <c r="O47" s="70">
        <v>1</v>
      </c>
      <c r="P47" s="70"/>
      <c r="Q47" s="70"/>
      <c r="R47" s="70"/>
      <c r="S47" s="70"/>
      <c r="T47" s="70">
        <v>1</v>
      </c>
      <c r="U47" s="64">
        <f t="shared" si="6"/>
        <v>1</v>
      </c>
      <c r="V47" s="70"/>
      <c r="W47" s="64">
        <f t="shared" si="8"/>
        <v>1</v>
      </c>
      <c r="X47" s="70"/>
      <c r="Y47" s="70" t="e">
        <f>#REF!</f>
        <v>#REF!</v>
      </c>
      <c r="Z47" s="70"/>
      <c r="AA47" s="64" t="e">
        <f t="shared" si="9"/>
        <v>#REF!</v>
      </c>
      <c r="AB47" s="70"/>
      <c r="AC47" s="70"/>
    </row>
    <row r="48" spans="1:29" customFormat="1" ht="20.25" customHeight="1" x14ac:dyDescent="0.15">
      <c r="A48" s="73" t="s">
        <v>111</v>
      </c>
      <c r="B48" s="64" t="e">
        <f>(#REF!+#REF!)/25*5/2</f>
        <v>#REF!</v>
      </c>
      <c r="C48" s="64" t="e">
        <f>(#REF!+#REF!)/25*5/2</f>
        <v>#REF!</v>
      </c>
      <c r="D48" s="64" t="e">
        <f>(#REF!+#REF!)/25*3/2</f>
        <v>#REF!</v>
      </c>
      <c r="E48" s="64" t="e">
        <f>(#REF!+#REF!)/25*3/2</f>
        <v>#REF!</v>
      </c>
      <c r="F48" s="64" t="e">
        <f>队伍建设!#REF!</f>
        <v>#REF!</v>
      </c>
      <c r="G48" s="64" t="e">
        <f>(#REF!+#REF!)/25*3/2</f>
        <v>#REF!</v>
      </c>
      <c r="H48" s="70"/>
      <c r="I48" s="70"/>
      <c r="J48" s="70"/>
      <c r="K48" s="70"/>
      <c r="L48" s="64">
        <v>1</v>
      </c>
      <c r="M48" s="70"/>
      <c r="N48" s="70"/>
      <c r="O48" s="70">
        <v>1</v>
      </c>
      <c r="P48" s="70"/>
      <c r="Q48" s="70"/>
      <c r="R48" s="70"/>
      <c r="S48" s="70"/>
      <c r="T48" s="70">
        <v>1</v>
      </c>
      <c r="U48" s="64">
        <f t="shared" si="6"/>
        <v>1</v>
      </c>
      <c r="V48" s="70"/>
      <c r="W48" s="64">
        <f t="shared" si="8"/>
        <v>1</v>
      </c>
      <c r="X48" s="70"/>
      <c r="Y48" s="70" t="e">
        <f>#REF!</f>
        <v>#REF!</v>
      </c>
      <c r="Z48" s="70"/>
      <c r="AA48" s="64" t="e">
        <f t="shared" si="9"/>
        <v>#REF!</v>
      </c>
      <c r="AB48" s="70"/>
      <c r="AC48" s="70"/>
    </row>
    <row r="49" spans="1:29" customFormat="1" ht="20.25" customHeight="1" x14ac:dyDescent="0.15">
      <c r="A49" s="73" t="s">
        <v>112</v>
      </c>
      <c r="B49" s="64" t="e">
        <f>(#REF!+#REF!)/25*5/2</f>
        <v>#REF!</v>
      </c>
      <c r="C49" s="64" t="e">
        <f>(#REF!+#REF!)/25*5/2</f>
        <v>#REF!</v>
      </c>
      <c r="D49" s="64" t="e">
        <f>(#REF!+#REF!)/25*3/2</f>
        <v>#REF!</v>
      </c>
      <c r="E49" s="64" t="e">
        <f>(#REF!+#REF!)/25*3/2</f>
        <v>#REF!</v>
      </c>
      <c r="F49" s="64" t="e">
        <f>队伍建设!#REF!</f>
        <v>#REF!</v>
      </c>
      <c r="G49" s="64" t="e">
        <f>(#REF!+#REF!)/25*3/2</f>
        <v>#REF!</v>
      </c>
      <c r="H49" s="70"/>
      <c r="I49" s="70"/>
      <c r="J49" s="70"/>
      <c r="K49" s="70"/>
      <c r="L49" s="64">
        <v>1</v>
      </c>
      <c r="M49" s="70"/>
      <c r="N49" s="70"/>
      <c r="O49" s="70">
        <v>1</v>
      </c>
      <c r="P49" s="70"/>
      <c r="Q49" s="70"/>
      <c r="R49" s="70"/>
      <c r="S49" s="70"/>
      <c r="T49" s="70">
        <v>1</v>
      </c>
      <c r="U49" s="64">
        <f t="shared" si="6"/>
        <v>1</v>
      </c>
      <c r="V49" s="70"/>
      <c r="W49" s="64">
        <f t="shared" si="8"/>
        <v>1</v>
      </c>
      <c r="X49" s="70"/>
      <c r="Y49" s="70" t="e">
        <f>#REF!</f>
        <v>#REF!</v>
      </c>
      <c r="Z49" s="70"/>
      <c r="AA49" s="64" t="e">
        <f t="shared" si="9"/>
        <v>#REF!</v>
      </c>
      <c r="AB49" s="70"/>
      <c r="AC49" s="70"/>
    </row>
    <row r="50" spans="1:29" customFormat="1" ht="20.25" customHeight="1" x14ac:dyDescent="0.15">
      <c r="A50" s="73" t="s">
        <v>113</v>
      </c>
      <c r="B50" s="64" t="e">
        <f>(#REF!+#REF!)/25*5/2</f>
        <v>#REF!</v>
      </c>
      <c r="C50" s="64" t="e">
        <f>(#REF!+#REF!)/25*5/2</f>
        <v>#REF!</v>
      </c>
      <c r="D50" s="64" t="e">
        <f>(#REF!+#REF!)/25*3/2</f>
        <v>#REF!</v>
      </c>
      <c r="E50" s="64" t="e">
        <f>(#REF!+#REF!)/25*3/2</f>
        <v>#REF!</v>
      </c>
      <c r="F50" s="64" t="e">
        <f>队伍建设!#REF!</f>
        <v>#REF!</v>
      </c>
      <c r="G50" s="64" t="e">
        <f>(#REF!+#REF!)/25*3/2</f>
        <v>#REF!</v>
      </c>
      <c r="H50" s="70"/>
      <c r="I50" s="70"/>
      <c r="J50" s="70"/>
      <c r="K50" s="70"/>
      <c r="L50" s="64">
        <v>1</v>
      </c>
      <c r="M50" s="70"/>
      <c r="N50" s="70"/>
      <c r="O50" s="70">
        <v>1</v>
      </c>
      <c r="P50" s="70"/>
      <c r="Q50" s="70"/>
      <c r="R50" s="70"/>
      <c r="S50" s="70"/>
      <c r="T50" s="70">
        <v>1</v>
      </c>
      <c r="U50" s="64">
        <f t="shared" si="6"/>
        <v>1</v>
      </c>
      <c r="V50" s="70"/>
      <c r="W50" s="64">
        <f t="shared" si="8"/>
        <v>1</v>
      </c>
      <c r="X50" s="70"/>
      <c r="Y50" s="70" t="e">
        <f>#REF!</f>
        <v>#REF!</v>
      </c>
      <c r="Z50" s="70"/>
      <c r="AA50" s="64" t="e">
        <f t="shared" si="9"/>
        <v>#REF!</v>
      </c>
      <c r="AB50" s="70"/>
      <c r="AC50" s="70"/>
    </row>
    <row r="51" spans="1:29" customFormat="1" ht="20.25" customHeight="1" x14ac:dyDescent="0.15">
      <c r="A51" s="73" t="s">
        <v>114</v>
      </c>
      <c r="B51" s="64" t="e">
        <f>(#REF!+#REF!)/25*5/2</f>
        <v>#REF!</v>
      </c>
      <c r="C51" s="64" t="e">
        <f>(#REF!+#REF!)/25*5/2</f>
        <v>#REF!</v>
      </c>
      <c r="D51" s="64" t="e">
        <f>(#REF!+#REF!)/25*3/2</f>
        <v>#REF!</v>
      </c>
      <c r="E51" s="64" t="e">
        <f>(#REF!+#REF!)/25*3/2</f>
        <v>#REF!</v>
      </c>
      <c r="F51" s="64" t="e">
        <f>队伍建设!#REF!</f>
        <v>#REF!</v>
      </c>
      <c r="G51" s="64" t="e">
        <f>(#REF!+#REF!)/25*3/2</f>
        <v>#REF!</v>
      </c>
      <c r="H51" s="70"/>
      <c r="I51" s="70"/>
      <c r="J51" s="70"/>
      <c r="K51" s="70"/>
      <c r="L51" s="64">
        <v>1</v>
      </c>
      <c r="M51" s="70"/>
      <c r="N51" s="70"/>
      <c r="O51" s="70">
        <v>1</v>
      </c>
      <c r="P51" s="70"/>
      <c r="Q51" s="70"/>
      <c r="R51" s="70"/>
      <c r="S51" s="70"/>
      <c r="T51" s="70">
        <v>1</v>
      </c>
      <c r="U51" s="64">
        <f t="shared" si="6"/>
        <v>1</v>
      </c>
      <c r="V51" s="70"/>
      <c r="W51" s="64">
        <f t="shared" si="8"/>
        <v>1</v>
      </c>
      <c r="X51" s="70"/>
      <c r="Y51" s="70" t="e">
        <f>#REF!</f>
        <v>#REF!</v>
      </c>
      <c r="Z51" s="70"/>
      <c r="AA51" s="64" t="e">
        <f t="shared" si="9"/>
        <v>#REF!</v>
      </c>
      <c r="AB51" s="70"/>
      <c r="AC51" s="70"/>
    </row>
    <row r="52" spans="1:29" customFormat="1" ht="20.25" customHeight="1" x14ac:dyDescent="0.15">
      <c r="A52" s="73" t="s">
        <v>115</v>
      </c>
      <c r="B52" s="64" t="e">
        <f>(#REF!+#REF!)/25*5/2</f>
        <v>#REF!</v>
      </c>
      <c r="C52" s="64" t="e">
        <f>(#REF!+#REF!)/25*5/2</f>
        <v>#REF!</v>
      </c>
      <c r="D52" s="64" t="e">
        <f>(#REF!+#REF!)/25*3/2</f>
        <v>#REF!</v>
      </c>
      <c r="E52" s="64" t="e">
        <f>(#REF!+#REF!)/25*3/2</f>
        <v>#REF!</v>
      </c>
      <c r="F52" s="64" t="e">
        <f>队伍建设!#REF!</f>
        <v>#REF!</v>
      </c>
      <c r="G52" s="64" t="e">
        <f>(#REF!+#REF!)/25*3/2</f>
        <v>#REF!</v>
      </c>
      <c r="H52" s="70"/>
      <c r="I52" s="70"/>
      <c r="J52" s="70"/>
      <c r="K52" s="70"/>
      <c r="L52" s="64">
        <v>1</v>
      </c>
      <c r="M52" s="70"/>
      <c r="N52" s="70"/>
      <c r="O52" s="70">
        <v>1</v>
      </c>
      <c r="P52" s="70"/>
      <c r="Q52" s="70"/>
      <c r="R52" s="70"/>
      <c r="S52" s="70"/>
      <c r="T52" s="70">
        <v>1</v>
      </c>
      <c r="U52" s="64">
        <f t="shared" si="6"/>
        <v>1</v>
      </c>
      <c r="V52" s="70"/>
      <c r="W52" s="64">
        <f t="shared" si="8"/>
        <v>1</v>
      </c>
      <c r="X52" s="70"/>
      <c r="Y52" s="70" t="e">
        <f>#REF!</f>
        <v>#REF!</v>
      </c>
      <c r="Z52" s="70"/>
      <c r="AA52" s="64" t="e">
        <f t="shared" si="9"/>
        <v>#REF!</v>
      </c>
      <c r="AB52" s="70"/>
      <c r="AC52" s="70"/>
    </row>
    <row r="53" spans="1:29" customFormat="1" ht="20.25" customHeight="1" x14ac:dyDescent="0.15">
      <c r="A53" s="73" t="s">
        <v>116</v>
      </c>
      <c r="B53" s="64" t="e">
        <f>(#REF!+#REF!)/25*5/2</f>
        <v>#REF!</v>
      </c>
      <c r="C53" s="64" t="e">
        <f>(#REF!+#REF!)/25*5/2</f>
        <v>#REF!</v>
      </c>
      <c r="D53" s="64" t="e">
        <f>(#REF!+#REF!)/25*3/2</f>
        <v>#REF!</v>
      </c>
      <c r="E53" s="64" t="e">
        <f>(#REF!+#REF!)/25*3/2</f>
        <v>#REF!</v>
      </c>
      <c r="F53" s="64" t="e">
        <f>队伍建设!#REF!</f>
        <v>#REF!</v>
      </c>
      <c r="G53" s="64" t="e">
        <f>(#REF!+#REF!)/25*3/2</f>
        <v>#REF!</v>
      </c>
      <c r="H53" s="70"/>
      <c r="I53" s="70"/>
      <c r="J53" s="70"/>
      <c r="K53" s="70"/>
      <c r="L53" s="64">
        <v>1</v>
      </c>
      <c r="M53" s="70"/>
      <c r="N53" s="70"/>
      <c r="O53" s="70">
        <v>1</v>
      </c>
      <c r="P53" s="70"/>
      <c r="Q53" s="70"/>
      <c r="R53" s="70"/>
      <c r="S53" s="70"/>
      <c r="T53" s="70">
        <v>1</v>
      </c>
      <c r="U53" s="64">
        <f t="shared" si="6"/>
        <v>1</v>
      </c>
      <c r="V53" s="70"/>
      <c r="W53" s="64">
        <f t="shared" si="8"/>
        <v>1</v>
      </c>
      <c r="X53" s="70"/>
      <c r="Y53" s="70" t="e">
        <f>#REF!</f>
        <v>#REF!</v>
      </c>
      <c r="Z53" s="70"/>
      <c r="AA53" s="64" t="e">
        <f t="shared" si="9"/>
        <v>#REF!</v>
      </c>
      <c r="AB53" s="70"/>
      <c r="AC53" s="70"/>
    </row>
    <row r="54" spans="1:29" customFormat="1" ht="20.25" customHeight="1" x14ac:dyDescent="0.15">
      <c r="A54" s="73" t="s">
        <v>117</v>
      </c>
      <c r="B54" s="64" t="e">
        <f>(#REF!+#REF!)/25*5/2</f>
        <v>#REF!</v>
      </c>
      <c r="C54" s="64" t="e">
        <f>(#REF!+#REF!)/25*5/2</f>
        <v>#REF!</v>
      </c>
      <c r="D54" s="64" t="e">
        <f>(#REF!+#REF!)/25*3/2</f>
        <v>#REF!</v>
      </c>
      <c r="E54" s="64" t="e">
        <f>(#REF!+#REF!)/25*3/2</f>
        <v>#REF!</v>
      </c>
      <c r="F54" s="64" t="e">
        <f>队伍建设!#REF!</f>
        <v>#REF!</v>
      </c>
      <c r="G54" s="64" t="e">
        <f>(#REF!+#REF!)/25*3/2</f>
        <v>#REF!</v>
      </c>
      <c r="H54" s="70"/>
      <c r="I54" s="70"/>
      <c r="J54" s="70"/>
      <c r="K54" s="70"/>
      <c r="L54" s="64">
        <v>1</v>
      </c>
      <c r="M54" s="70"/>
      <c r="N54" s="70"/>
      <c r="O54" s="70">
        <v>1</v>
      </c>
      <c r="P54" s="70"/>
      <c r="Q54" s="70"/>
      <c r="R54" s="70"/>
      <c r="S54" s="70"/>
      <c r="T54" s="70">
        <v>1</v>
      </c>
      <c r="U54" s="64">
        <f t="shared" si="6"/>
        <v>1</v>
      </c>
      <c r="V54" s="70"/>
      <c r="W54" s="64">
        <f t="shared" si="8"/>
        <v>1</v>
      </c>
      <c r="X54" s="70"/>
      <c r="Y54" s="70" t="e">
        <f>#REF!</f>
        <v>#REF!</v>
      </c>
      <c r="Z54" s="70"/>
      <c r="AA54" s="64" t="e">
        <f t="shared" si="9"/>
        <v>#REF!</v>
      </c>
      <c r="AB54" s="70"/>
      <c r="AC54" s="70"/>
    </row>
  </sheetData>
  <mergeCells count="25">
    <mergeCell ref="Z3:Z4"/>
    <mergeCell ref="AA3:AA4"/>
    <mergeCell ref="AB3:AB4"/>
    <mergeCell ref="AC3:AC4"/>
    <mergeCell ref="M3:M4"/>
    <mergeCell ref="N3:N4"/>
    <mergeCell ref="O3:O4"/>
    <mergeCell ref="X3:X4"/>
    <mergeCell ref="Y3:Y4"/>
    <mergeCell ref="A1:AC1"/>
    <mergeCell ref="B2:J2"/>
    <mergeCell ref="P3:R3"/>
    <mergeCell ref="S3:W3"/>
    <mergeCell ref="A3:A5"/>
    <mergeCell ref="B3:B4"/>
    <mergeCell ref="C3:C4"/>
    <mergeCell ref="D3:D4"/>
    <mergeCell ref="E3:E4"/>
    <mergeCell ref="F3:F4"/>
    <mergeCell ref="G3:G4"/>
    <mergeCell ref="H3:H4"/>
    <mergeCell ref="I3:I4"/>
    <mergeCell ref="J3:J4"/>
    <mergeCell ref="K3:K4"/>
    <mergeCell ref="L3:L4"/>
  </mergeCells>
  <phoneticPr fontId="31" type="noConversion"/>
  <printOptions horizontalCentered="1"/>
  <pageMargins left="0.28000000000000003" right="0.16" top="0.55000000000000004" bottom="0.35" header="0.28000000000000003" footer="0.2"/>
  <pageSetup paperSize="9" orientation="landscape"/>
  <headerFooter alignWithMargins="0">
    <oddFooter>&amp;C第 &amp;P 页，共 &amp;N 页</oddFooter>
  </headerFooter>
  <ignoredErrors>
    <ignoredError sqref="U38:W38 U22:Y22 F8:F2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69"/>
  <sheetViews>
    <sheetView showZeros="0" tabSelected="1" workbookViewId="0">
      <selection activeCell="T26" sqref="T26"/>
    </sheetView>
  </sheetViews>
  <sheetFormatPr defaultColWidth="9" defaultRowHeight="15" x14ac:dyDescent="0.2"/>
  <cols>
    <col min="1" max="2" width="11.875" style="32" customWidth="1"/>
    <col min="3" max="5" width="5.75" style="33" customWidth="1"/>
    <col min="6" max="6" width="6.125" style="33" customWidth="1"/>
    <col min="7" max="9" width="5.75" style="33" customWidth="1"/>
    <col min="10" max="10" width="7.125" style="33" customWidth="1"/>
    <col min="11" max="11" width="6.75" style="33" customWidth="1"/>
    <col min="12" max="12" width="4.625" style="33" customWidth="1"/>
    <col min="13" max="13" width="5.125" style="33" customWidth="1"/>
    <col min="14" max="14" width="8" style="33" customWidth="1"/>
    <col min="15" max="17" width="6.625" style="33" customWidth="1"/>
    <col min="18" max="18" width="10.5" style="33" customWidth="1"/>
    <col min="19" max="19" width="4.125" style="33" customWidth="1"/>
    <col min="20" max="20" width="6.375" style="33" customWidth="1"/>
    <col min="21" max="21" width="5.125" style="33" customWidth="1"/>
    <col min="22" max="22" width="6.375" style="33" customWidth="1"/>
    <col min="23" max="23" width="9.375" style="33" customWidth="1"/>
    <col min="24" max="24" width="9" style="34"/>
    <col min="25" max="25" width="9" style="35"/>
    <col min="26" max="16384" width="9" style="12"/>
  </cols>
  <sheetData>
    <row r="1" spans="1:25" ht="27" customHeight="1" x14ac:dyDescent="0.15">
      <c r="A1" s="368" t="s">
        <v>252</v>
      </c>
      <c r="B1" s="368"/>
      <c r="C1" s="368"/>
      <c r="D1" s="368"/>
      <c r="E1" s="368"/>
      <c r="F1" s="368"/>
      <c r="G1" s="368"/>
      <c r="H1" s="368"/>
      <c r="I1" s="368"/>
      <c r="J1" s="368"/>
      <c r="K1" s="368"/>
      <c r="L1" s="368"/>
      <c r="M1" s="368"/>
      <c r="N1" s="368"/>
      <c r="O1" s="368"/>
      <c r="P1" s="368"/>
      <c r="Q1" s="368"/>
      <c r="R1" s="368"/>
      <c r="S1" s="368"/>
      <c r="T1" s="368"/>
      <c r="U1" s="368"/>
      <c r="V1" s="368"/>
      <c r="W1" s="368"/>
      <c r="X1" s="368"/>
    </row>
    <row r="2" spans="1:25" ht="20.25" customHeight="1" x14ac:dyDescent="0.25">
      <c r="A2" s="225" t="s">
        <v>332</v>
      </c>
      <c r="B2" s="36"/>
      <c r="C2" s="280"/>
      <c r="D2" s="280"/>
      <c r="E2" s="280"/>
      <c r="F2" s="280"/>
      <c r="G2" s="280"/>
      <c r="H2" s="280"/>
      <c r="I2" s="280"/>
      <c r="J2" s="280"/>
      <c r="K2" s="47"/>
      <c r="L2" s="47"/>
      <c r="M2" s="48"/>
      <c r="N2" s="48"/>
      <c r="O2" s="48"/>
      <c r="P2" s="48"/>
      <c r="Q2" s="48"/>
      <c r="R2" s="48"/>
      <c r="S2" s="49"/>
      <c r="T2" s="49"/>
      <c r="U2" s="49"/>
      <c r="V2" s="49"/>
      <c r="W2" s="49"/>
    </row>
    <row r="3" spans="1:25" ht="20.25" customHeight="1" x14ac:dyDescent="0.15">
      <c r="A3" s="381" t="s">
        <v>72</v>
      </c>
      <c r="B3" s="382"/>
      <c r="C3" s="376" t="s">
        <v>253</v>
      </c>
      <c r="D3" s="379" t="s">
        <v>254</v>
      </c>
      <c r="E3" s="376" t="s">
        <v>255</v>
      </c>
      <c r="F3" s="377" t="s">
        <v>256</v>
      </c>
      <c r="G3" s="377" t="s">
        <v>222</v>
      </c>
      <c r="H3" s="376" t="s">
        <v>257</v>
      </c>
      <c r="I3" s="376" t="s">
        <v>258</v>
      </c>
      <c r="J3" s="379" t="s">
        <v>259</v>
      </c>
      <c r="K3" s="376" t="s">
        <v>260</v>
      </c>
      <c r="L3" s="376" t="s">
        <v>261</v>
      </c>
      <c r="M3" s="369" t="s">
        <v>233</v>
      </c>
      <c r="N3" s="370"/>
      <c r="O3" s="370"/>
      <c r="P3" s="370"/>
      <c r="Q3" s="371"/>
      <c r="R3" s="37" t="s">
        <v>262</v>
      </c>
      <c r="S3" s="376" t="s">
        <v>234</v>
      </c>
      <c r="T3" s="376" t="s">
        <v>263</v>
      </c>
      <c r="U3" s="376" t="s">
        <v>264</v>
      </c>
      <c r="V3" s="376" t="s">
        <v>236</v>
      </c>
      <c r="W3" s="376" t="s">
        <v>237</v>
      </c>
      <c r="X3" s="326" t="s">
        <v>78</v>
      </c>
    </row>
    <row r="4" spans="1:25" ht="42" customHeight="1" x14ac:dyDescent="0.15">
      <c r="A4" s="383"/>
      <c r="B4" s="384"/>
      <c r="C4" s="378"/>
      <c r="D4" s="380"/>
      <c r="E4" s="376"/>
      <c r="F4" s="377"/>
      <c r="G4" s="377"/>
      <c r="H4" s="378"/>
      <c r="I4" s="378"/>
      <c r="J4" s="380"/>
      <c r="K4" s="376"/>
      <c r="L4" s="376"/>
      <c r="M4" s="37" t="s">
        <v>242</v>
      </c>
      <c r="N4" s="37" t="s">
        <v>265</v>
      </c>
      <c r="O4" s="37" t="s">
        <v>266</v>
      </c>
      <c r="P4" s="37" t="s">
        <v>267</v>
      </c>
      <c r="Q4" s="37" t="s">
        <v>268</v>
      </c>
      <c r="R4" s="37" t="s">
        <v>269</v>
      </c>
      <c r="S4" s="376"/>
      <c r="T4" s="376"/>
      <c r="U4" s="376"/>
      <c r="V4" s="376"/>
      <c r="W4" s="376"/>
      <c r="X4" s="327"/>
    </row>
    <row r="5" spans="1:25" s="30" customFormat="1" ht="20.25" customHeight="1" x14ac:dyDescent="0.15">
      <c r="A5" s="385"/>
      <c r="B5" s="386"/>
      <c r="C5" s="38" t="s">
        <v>247</v>
      </c>
      <c r="D5" s="38" t="s">
        <v>247</v>
      </c>
      <c r="E5" s="38" t="s">
        <v>247</v>
      </c>
      <c r="F5" s="38" t="s">
        <v>247</v>
      </c>
      <c r="G5" s="38" t="s">
        <v>247</v>
      </c>
      <c r="H5" s="38" t="s">
        <v>251</v>
      </c>
      <c r="I5" s="38" t="s">
        <v>247</v>
      </c>
      <c r="J5" s="38" t="s">
        <v>247</v>
      </c>
      <c r="K5" s="38" t="s">
        <v>250</v>
      </c>
      <c r="L5" s="38" t="s">
        <v>250</v>
      </c>
      <c r="M5" s="38" t="s">
        <v>250</v>
      </c>
      <c r="N5" s="38" t="s">
        <v>251</v>
      </c>
      <c r="O5" s="37" t="s">
        <v>270</v>
      </c>
      <c r="P5" s="38" t="s">
        <v>251</v>
      </c>
      <c r="Q5" s="38" t="s">
        <v>251</v>
      </c>
      <c r="R5" s="38" t="s">
        <v>251</v>
      </c>
      <c r="S5" s="38" t="s">
        <v>249</v>
      </c>
      <c r="T5" s="38" t="s">
        <v>251</v>
      </c>
      <c r="U5" s="38" t="s">
        <v>251</v>
      </c>
      <c r="V5" s="38" t="s">
        <v>249</v>
      </c>
      <c r="W5" s="37" t="s">
        <v>251</v>
      </c>
      <c r="X5" s="50"/>
      <c r="Y5" s="54"/>
    </row>
    <row r="6" spans="1:25" s="30" customFormat="1" ht="20.25" customHeight="1" x14ac:dyDescent="0.15">
      <c r="A6" s="372" t="s">
        <v>69</v>
      </c>
      <c r="B6" s="39" t="s">
        <v>156</v>
      </c>
      <c r="C6" s="40">
        <v>71</v>
      </c>
      <c r="D6" s="40">
        <v>2467</v>
      </c>
      <c r="E6" s="40">
        <v>2467</v>
      </c>
      <c r="F6" s="40">
        <v>2467</v>
      </c>
      <c r="G6" s="40">
        <v>134</v>
      </c>
      <c r="H6" s="40">
        <v>193</v>
      </c>
      <c r="I6" s="40">
        <v>580</v>
      </c>
      <c r="J6" s="40">
        <v>34</v>
      </c>
      <c r="K6" s="40">
        <v>81</v>
      </c>
      <c r="L6" s="40">
        <v>144</v>
      </c>
      <c r="M6" s="40">
        <v>144</v>
      </c>
      <c r="N6" s="40">
        <v>474</v>
      </c>
      <c r="O6" s="40">
        <v>16</v>
      </c>
      <c r="P6" s="40">
        <v>79</v>
      </c>
      <c r="Q6" s="40">
        <v>158</v>
      </c>
      <c r="R6" s="40">
        <v>133</v>
      </c>
      <c r="S6" s="40">
        <v>1</v>
      </c>
      <c r="T6" s="40">
        <v>17</v>
      </c>
      <c r="U6" s="40">
        <v>48</v>
      </c>
      <c r="V6" s="40">
        <v>65</v>
      </c>
      <c r="W6" s="40">
        <v>66</v>
      </c>
      <c r="X6" s="50"/>
      <c r="Y6" s="54"/>
    </row>
    <row r="7" spans="1:25" s="30" customFormat="1" ht="20.25" customHeight="1" x14ac:dyDescent="0.15">
      <c r="A7" s="373"/>
      <c r="B7" s="39" t="s">
        <v>171</v>
      </c>
      <c r="C7" s="40">
        <f>C10+C12+C14+C16+C18+C20+C22+C24+C26+C28+C30+C32+C34+C36+C37+C53</f>
        <v>71</v>
      </c>
      <c r="D7" s="40">
        <f t="shared" ref="D7:W7" si="0">D10+D12+D14+D16+D18+D20+D22+D24+D26+D28+D30+D32+D34+D36+D37+D53</f>
        <v>2467</v>
      </c>
      <c r="E7" s="40">
        <f t="shared" si="0"/>
        <v>2467</v>
      </c>
      <c r="F7" s="40">
        <f t="shared" si="0"/>
        <v>2467</v>
      </c>
      <c r="G7" s="40">
        <f t="shared" si="0"/>
        <v>134</v>
      </c>
      <c r="H7" s="40">
        <f t="shared" si="0"/>
        <v>193</v>
      </c>
      <c r="I7" s="40">
        <f t="shared" si="0"/>
        <v>580</v>
      </c>
      <c r="J7" s="40">
        <f t="shared" si="0"/>
        <v>34</v>
      </c>
      <c r="K7" s="40">
        <f t="shared" si="0"/>
        <v>81</v>
      </c>
      <c r="L7" s="40">
        <f t="shared" si="0"/>
        <v>144</v>
      </c>
      <c r="M7" s="40">
        <f t="shared" si="0"/>
        <v>144</v>
      </c>
      <c r="N7" s="40">
        <f t="shared" si="0"/>
        <v>474</v>
      </c>
      <c r="O7" s="40">
        <f t="shared" si="0"/>
        <v>16</v>
      </c>
      <c r="P7" s="40">
        <f t="shared" si="0"/>
        <v>79</v>
      </c>
      <c r="Q7" s="40">
        <f t="shared" si="0"/>
        <v>158</v>
      </c>
      <c r="R7" s="40">
        <f t="shared" si="0"/>
        <v>133</v>
      </c>
      <c r="S7" s="40">
        <f t="shared" si="0"/>
        <v>0</v>
      </c>
      <c r="T7" s="40">
        <f t="shared" si="0"/>
        <v>17</v>
      </c>
      <c r="U7" s="40">
        <f t="shared" si="0"/>
        <v>48</v>
      </c>
      <c r="V7" s="40">
        <f t="shared" si="0"/>
        <v>65</v>
      </c>
      <c r="W7" s="40">
        <f t="shared" si="0"/>
        <v>65</v>
      </c>
      <c r="X7" s="50"/>
      <c r="Y7" s="54"/>
    </row>
    <row r="8" spans="1:25" s="30" customFormat="1" ht="20.25" customHeight="1" x14ac:dyDescent="0.15">
      <c r="A8" s="41" t="s">
        <v>187</v>
      </c>
      <c r="B8" s="41" t="s">
        <v>7</v>
      </c>
      <c r="C8" s="42"/>
      <c r="D8" s="42"/>
      <c r="E8" s="42"/>
      <c r="F8" s="42"/>
      <c r="G8" s="42"/>
      <c r="H8" s="42"/>
      <c r="I8" s="42"/>
      <c r="J8" s="42"/>
      <c r="K8" s="42"/>
      <c r="L8" s="42"/>
      <c r="M8" s="42"/>
      <c r="N8" s="42"/>
      <c r="O8" s="42"/>
      <c r="P8" s="42"/>
      <c r="Q8" s="42"/>
      <c r="R8" s="42"/>
      <c r="S8" s="42">
        <v>1</v>
      </c>
      <c r="T8" s="42"/>
      <c r="U8" s="42"/>
      <c r="V8" s="42"/>
      <c r="W8" s="42">
        <v>1</v>
      </c>
      <c r="X8" s="50"/>
      <c r="Y8" s="54"/>
    </row>
    <row r="9" spans="1:25" s="30" customFormat="1" ht="20.25" customHeight="1" x14ac:dyDescent="0.15">
      <c r="A9" s="374" t="s">
        <v>24</v>
      </c>
      <c r="B9" s="43" t="s">
        <v>7</v>
      </c>
      <c r="C9" s="42">
        <v>5</v>
      </c>
      <c r="D9" s="42">
        <v>251</v>
      </c>
      <c r="E9" s="42">
        <v>251</v>
      </c>
      <c r="F9" s="42">
        <v>251</v>
      </c>
      <c r="G9" s="42">
        <v>12</v>
      </c>
      <c r="H9" s="42">
        <v>10</v>
      </c>
      <c r="I9" s="42">
        <v>52</v>
      </c>
      <c r="J9" s="42"/>
      <c r="K9" s="42">
        <v>5</v>
      </c>
      <c r="L9" s="42">
        <v>12</v>
      </c>
      <c r="M9" s="42">
        <v>12</v>
      </c>
      <c r="N9" s="42">
        <v>15</v>
      </c>
      <c r="O9" s="42"/>
      <c r="P9" s="42">
        <v>5</v>
      </c>
      <c r="Q9" s="42">
        <v>10</v>
      </c>
      <c r="R9" s="42"/>
      <c r="S9" s="42">
        <v>0</v>
      </c>
      <c r="T9" s="42"/>
      <c r="U9" s="42">
        <v>5</v>
      </c>
      <c r="V9" s="42">
        <v>5</v>
      </c>
      <c r="W9" s="42">
        <v>5</v>
      </c>
      <c r="X9" s="50"/>
      <c r="Y9" s="54"/>
    </row>
    <row r="10" spans="1:25" s="30" customFormat="1" ht="20.25" customHeight="1" x14ac:dyDescent="0.15">
      <c r="A10" s="375"/>
      <c r="B10" s="43" t="s">
        <v>171</v>
      </c>
      <c r="C10" s="42">
        <v>5</v>
      </c>
      <c r="D10" s="42">
        <v>251</v>
      </c>
      <c r="E10" s="42">
        <v>251</v>
      </c>
      <c r="F10" s="42">
        <v>251</v>
      </c>
      <c r="G10" s="42">
        <v>12</v>
      </c>
      <c r="H10" s="42">
        <v>10</v>
      </c>
      <c r="I10" s="42">
        <v>52</v>
      </c>
      <c r="J10" s="42">
        <v>0</v>
      </c>
      <c r="K10" s="42">
        <v>5</v>
      </c>
      <c r="L10" s="42">
        <v>12</v>
      </c>
      <c r="M10" s="42">
        <v>12</v>
      </c>
      <c r="N10" s="42">
        <v>15</v>
      </c>
      <c r="O10" s="42">
        <v>0</v>
      </c>
      <c r="P10" s="42">
        <v>5</v>
      </c>
      <c r="Q10" s="42">
        <v>10</v>
      </c>
      <c r="R10" s="42">
        <v>0</v>
      </c>
      <c r="S10" s="42">
        <v>0</v>
      </c>
      <c r="T10" s="42">
        <v>0</v>
      </c>
      <c r="U10" s="42">
        <v>5</v>
      </c>
      <c r="V10" s="42">
        <v>5</v>
      </c>
      <c r="W10" s="42">
        <v>5</v>
      </c>
      <c r="X10" s="50"/>
      <c r="Y10" s="54"/>
    </row>
    <row r="11" spans="1:25" s="30" customFormat="1" ht="20.25" customHeight="1" x14ac:dyDescent="0.15">
      <c r="A11" s="374" t="s">
        <v>25</v>
      </c>
      <c r="B11" s="43" t="s">
        <v>7</v>
      </c>
      <c r="C11" s="42">
        <v>2</v>
      </c>
      <c r="D11" s="42">
        <v>83</v>
      </c>
      <c r="E11" s="42">
        <v>83</v>
      </c>
      <c r="F11" s="42">
        <v>83</v>
      </c>
      <c r="G11" s="42">
        <v>10</v>
      </c>
      <c r="H11" s="42">
        <v>4</v>
      </c>
      <c r="I11" s="42">
        <v>21</v>
      </c>
      <c r="J11" s="42"/>
      <c r="K11" s="42">
        <v>2</v>
      </c>
      <c r="L11" s="42">
        <v>10</v>
      </c>
      <c r="M11" s="42">
        <v>10</v>
      </c>
      <c r="N11" s="42">
        <v>6</v>
      </c>
      <c r="O11" s="42"/>
      <c r="P11" s="42">
        <v>2</v>
      </c>
      <c r="Q11" s="42">
        <v>4</v>
      </c>
      <c r="R11" s="42"/>
      <c r="S11" s="42">
        <v>0</v>
      </c>
      <c r="T11" s="42"/>
      <c r="U11" s="42">
        <v>2</v>
      </c>
      <c r="V11" s="42">
        <v>2</v>
      </c>
      <c r="W11" s="42">
        <v>2</v>
      </c>
      <c r="X11" s="50"/>
      <c r="Y11" s="54"/>
    </row>
    <row r="12" spans="1:25" s="30" customFormat="1" ht="20.25" customHeight="1" x14ac:dyDescent="0.15">
      <c r="A12" s="312"/>
      <c r="B12" s="43" t="s">
        <v>171</v>
      </c>
      <c r="C12" s="42">
        <v>2</v>
      </c>
      <c r="D12" s="42">
        <v>83</v>
      </c>
      <c r="E12" s="42">
        <v>83</v>
      </c>
      <c r="F12" s="42">
        <v>83</v>
      </c>
      <c r="G12" s="42">
        <v>10</v>
      </c>
      <c r="H12" s="42">
        <v>4</v>
      </c>
      <c r="I12" s="42">
        <v>21</v>
      </c>
      <c r="J12" s="42">
        <v>0</v>
      </c>
      <c r="K12" s="42">
        <v>2</v>
      </c>
      <c r="L12" s="42">
        <v>10</v>
      </c>
      <c r="M12" s="42">
        <v>10</v>
      </c>
      <c r="N12" s="42">
        <v>6</v>
      </c>
      <c r="O12" s="42">
        <v>0</v>
      </c>
      <c r="P12" s="42">
        <v>2</v>
      </c>
      <c r="Q12" s="42">
        <v>4</v>
      </c>
      <c r="R12" s="42">
        <v>0</v>
      </c>
      <c r="S12" s="42">
        <v>0</v>
      </c>
      <c r="T12" s="42">
        <v>0</v>
      </c>
      <c r="U12" s="42">
        <v>2</v>
      </c>
      <c r="V12" s="42">
        <v>2</v>
      </c>
      <c r="W12" s="42">
        <v>2</v>
      </c>
      <c r="X12" s="50"/>
      <c r="Y12" s="54"/>
    </row>
    <row r="13" spans="1:25" s="30" customFormat="1" ht="20.25" customHeight="1" x14ac:dyDescent="0.15">
      <c r="A13" s="374" t="s">
        <v>26</v>
      </c>
      <c r="B13" s="43" t="s">
        <v>7</v>
      </c>
      <c r="C13" s="42">
        <v>7</v>
      </c>
      <c r="D13" s="42">
        <v>213</v>
      </c>
      <c r="E13" s="42">
        <v>213</v>
      </c>
      <c r="F13" s="42">
        <v>213</v>
      </c>
      <c r="G13" s="42">
        <v>17</v>
      </c>
      <c r="H13" s="42">
        <v>14</v>
      </c>
      <c r="I13" s="42">
        <v>66</v>
      </c>
      <c r="J13" s="42"/>
      <c r="K13" s="42">
        <v>7</v>
      </c>
      <c r="L13" s="42">
        <v>17</v>
      </c>
      <c r="M13" s="42">
        <v>17</v>
      </c>
      <c r="N13" s="42">
        <v>21</v>
      </c>
      <c r="O13" s="42"/>
      <c r="P13" s="42">
        <v>7</v>
      </c>
      <c r="Q13" s="42">
        <v>14</v>
      </c>
      <c r="R13" s="42"/>
      <c r="S13" s="42">
        <v>0</v>
      </c>
      <c r="T13" s="42"/>
      <c r="U13" s="42">
        <v>7</v>
      </c>
      <c r="V13" s="42">
        <v>7</v>
      </c>
      <c r="W13" s="42">
        <v>7</v>
      </c>
      <c r="X13" s="50"/>
      <c r="Y13" s="54"/>
    </row>
    <row r="14" spans="1:25" s="30" customFormat="1" ht="20.25" customHeight="1" x14ac:dyDescent="0.15">
      <c r="A14" s="312"/>
      <c r="B14" s="43" t="s">
        <v>171</v>
      </c>
      <c r="C14" s="42">
        <v>7</v>
      </c>
      <c r="D14" s="42">
        <v>213</v>
      </c>
      <c r="E14" s="42">
        <v>213</v>
      </c>
      <c r="F14" s="42">
        <v>213</v>
      </c>
      <c r="G14" s="42">
        <v>17</v>
      </c>
      <c r="H14" s="42">
        <v>14</v>
      </c>
      <c r="I14" s="42">
        <v>66</v>
      </c>
      <c r="J14" s="42">
        <v>0</v>
      </c>
      <c r="K14" s="42">
        <v>7</v>
      </c>
      <c r="L14" s="42">
        <v>17</v>
      </c>
      <c r="M14" s="42">
        <v>17</v>
      </c>
      <c r="N14" s="42">
        <v>21</v>
      </c>
      <c r="O14" s="42">
        <v>0</v>
      </c>
      <c r="P14" s="42">
        <v>7</v>
      </c>
      <c r="Q14" s="42">
        <v>14</v>
      </c>
      <c r="R14" s="42">
        <v>0</v>
      </c>
      <c r="S14" s="42">
        <v>0</v>
      </c>
      <c r="T14" s="42">
        <v>0</v>
      </c>
      <c r="U14" s="42">
        <v>7</v>
      </c>
      <c r="V14" s="42">
        <v>7</v>
      </c>
      <c r="W14" s="42">
        <v>7</v>
      </c>
      <c r="X14" s="50"/>
      <c r="Y14" s="54"/>
    </row>
    <row r="15" spans="1:25" s="30" customFormat="1" ht="20.25" customHeight="1" x14ac:dyDescent="0.15">
      <c r="A15" s="374" t="s">
        <v>27</v>
      </c>
      <c r="B15" s="43" t="s">
        <v>7</v>
      </c>
      <c r="C15" s="42">
        <v>6</v>
      </c>
      <c r="D15" s="42">
        <v>212</v>
      </c>
      <c r="E15" s="42">
        <v>212</v>
      </c>
      <c r="F15" s="42">
        <v>212</v>
      </c>
      <c r="G15" s="42">
        <v>7</v>
      </c>
      <c r="H15" s="42">
        <v>12</v>
      </c>
      <c r="I15" s="42">
        <v>59</v>
      </c>
      <c r="J15" s="42"/>
      <c r="K15" s="42">
        <v>6</v>
      </c>
      <c r="L15" s="42">
        <v>7</v>
      </c>
      <c r="M15" s="42">
        <v>7</v>
      </c>
      <c r="N15" s="42">
        <v>18</v>
      </c>
      <c r="O15" s="42"/>
      <c r="P15" s="42">
        <v>6</v>
      </c>
      <c r="Q15" s="42">
        <v>12</v>
      </c>
      <c r="R15" s="42"/>
      <c r="S15" s="42">
        <v>0</v>
      </c>
      <c r="T15" s="42"/>
      <c r="U15" s="42">
        <v>6</v>
      </c>
      <c r="V15" s="42">
        <v>6</v>
      </c>
      <c r="W15" s="42">
        <v>6</v>
      </c>
      <c r="X15" s="50"/>
      <c r="Y15" s="54"/>
    </row>
    <row r="16" spans="1:25" s="30" customFormat="1" ht="20.25" customHeight="1" x14ac:dyDescent="0.15">
      <c r="A16" s="312"/>
      <c r="B16" s="43" t="s">
        <v>171</v>
      </c>
      <c r="C16" s="42">
        <v>6</v>
      </c>
      <c r="D16" s="42">
        <v>212</v>
      </c>
      <c r="E16" s="42">
        <v>212</v>
      </c>
      <c r="F16" s="42">
        <v>212</v>
      </c>
      <c r="G16" s="42">
        <v>7</v>
      </c>
      <c r="H16" s="42">
        <v>12</v>
      </c>
      <c r="I16" s="42">
        <v>59</v>
      </c>
      <c r="J16" s="42">
        <v>0</v>
      </c>
      <c r="K16" s="42">
        <v>6</v>
      </c>
      <c r="L16" s="42">
        <v>7</v>
      </c>
      <c r="M16" s="42">
        <v>7</v>
      </c>
      <c r="N16" s="42">
        <v>18</v>
      </c>
      <c r="O16" s="42">
        <v>0</v>
      </c>
      <c r="P16" s="42">
        <v>6</v>
      </c>
      <c r="Q16" s="42">
        <v>12</v>
      </c>
      <c r="R16" s="42">
        <v>0</v>
      </c>
      <c r="S16" s="42">
        <v>0</v>
      </c>
      <c r="T16" s="42">
        <v>0</v>
      </c>
      <c r="U16" s="42">
        <v>6</v>
      </c>
      <c r="V16" s="42">
        <v>6</v>
      </c>
      <c r="W16" s="42">
        <v>6</v>
      </c>
      <c r="X16" s="50"/>
      <c r="Y16" s="54"/>
    </row>
    <row r="17" spans="1:25" s="30" customFormat="1" ht="20.25" customHeight="1" x14ac:dyDescent="0.15">
      <c r="A17" s="374" t="s">
        <v>28</v>
      </c>
      <c r="B17" s="43" t="s">
        <v>7</v>
      </c>
      <c r="C17" s="42">
        <v>1</v>
      </c>
      <c r="D17" s="42">
        <v>54</v>
      </c>
      <c r="E17" s="42">
        <v>54</v>
      </c>
      <c r="F17" s="42">
        <v>54</v>
      </c>
      <c r="G17" s="42">
        <v>4</v>
      </c>
      <c r="H17" s="42">
        <v>2</v>
      </c>
      <c r="I17" s="42">
        <v>13</v>
      </c>
      <c r="J17" s="42"/>
      <c r="K17" s="42">
        <v>1</v>
      </c>
      <c r="L17" s="42">
        <v>4</v>
      </c>
      <c r="M17" s="42">
        <v>4</v>
      </c>
      <c r="N17" s="42">
        <v>3</v>
      </c>
      <c r="O17" s="42"/>
      <c r="P17" s="42">
        <v>1</v>
      </c>
      <c r="Q17" s="42">
        <v>2</v>
      </c>
      <c r="R17" s="42"/>
      <c r="S17" s="42">
        <v>0</v>
      </c>
      <c r="T17" s="42"/>
      <c r="U17" s="42">
        <v>1</v>
      </c>
      <c r="V17" s="42">
        <v>1</v>
      </c>
      <c r="W17" s="42">
        <v>1</v>
      </c>
      <c r="X17" s="50"/>
      <c r="Y17" s="54"/>
    </row>
    <row r="18" spans="1:25" s="30" customFormat="1" ht="20.25" customHeight="1" x14ac:dyDescent="0.15">
      <c r="A18" s="312"/>
      <c r="B18" s="43" t="s">
        <v>171</v>
      </c>
      <c r="C18" s="42">
        <v>1</v>
      </c>
      <c r="D18" s="42">
        <v>54</v>
      </c>
      <c r="E18" s="42">
        <v>54</v>
      </c>
      <c r="F18" s="42">
        <v>54</v>
      </c>
      <c r="G18" s="42">
        <v>4</v>
      </c>
      <c r="H18" s="42">
        <v>2</v>
      </c>
      <c r="I18" s="42">
        <v>13</v>
      </c>
      <c r="J18" s="42">
        <v>0</v>
      </c>
      <c r="K18" s="42">
        <v>1</v>
      </c>
      <c r="L18" s="42">
        <v>4</v>
      </c>
      <c r="M18" s="42">
        <v>4</v>
      </c>
      <c r="N18" s="42">
        <v>3</v>
      </c>
      <c r="O18" s="42">
        <v>0</v>
      </c>
      <c r="P18" s="42">
        <v>1</v>
      </c>
      <c r="Q18" s="42">
        <v>2</v>
      </c>
      <c r="R18" s="42">
        <v>0</v>
      </c>
      <c r="S18" s="42">
        <v>0</v>
      </c>
      <c r="T18" s="42">
        <v>0</v>
      </c>
      <c r="U18" s="42">
        <v>1</v>
      </c>
      <c r="V18" s="42">
        <v>1</v>
      </c>
      <c r="W18" s="42">
        <v>1</v>
      </c>
      <c r="X18" s="50"/>
      <c r="Y18" s="54"/>
    </row>
    <row r="19" spans="1:25" s="30" customFormat="1" ht="20.25" customHeight="1" x14ac:dyDescent="0.15">
      <c r="A19" s="374" t="s">
        <v>29</v>
      </c>
      <c r="B19" s="43" t="s">
        <v>7</v>
      </c>
      <c r="C19" s="42">
        <v>2</v>
      </c>
      <c r="D19" s="42">
        <v>98</v>
      </c>
      <c r="E19" s="42">
        <v>98</v>
      </c>
      <c r="F19" s="42">
        <v>98</v>
      </c>
      <c r="G19" s="42">
        <v>4</v>
      </c>
      <c r="H19" s="42">
        <v>4</v>
      </c>
      <c r="I19" s="42">
        <v>21</v>
      </c>
      <c r="J19" s="42"/>
      <c r="K19" s="42">
        <v>2</v>
      </c>
      <c r="L19" s="42">
        <v>4</v>
      </c>
      <c r="M19" s="42">
        <v>4</v>
      </c>
      <c r="N19" s="42">
        <v>6</v>
      </c>
      <c r="O19" s="42"/>
      <c r="P19" s="42">
        <v>2</v>
      </c>
      <c r="Q19" s="42">
        <v>4</v>
      </c>
      <c r="R19" s="42"/>
      <c r="S19" s="42">
        <v>0</v>
      </c>
      <c r="T19" s="42"/>
      <c r="U19" s="42">
        <v>2</v>
      </c>
      <c r="V19" s="42">
        <v>2</v>
      </c>
      <c r="W19" s="42">
        <v>2</v>
      </c>
      <c r="X19" s="50"/>
      <c r="Y19" s="54"/>
    </row>
    <row r="20" spans="1:25" s="30" customFormat="1" ht="20.25" customHeight="1" x14ac:dyDescent="0.15">
      <c r="A20" s="312"/>
      <c r="B20" s="43" t="s">
        <v>171</v>
      </c>
      <c r="C20" s="42">
        <v>2</v>
      </c>
      <c r="D20" s="42">
        <v>98</v>
      </c>
      <c r="E20" s="42">
        <v>98</v>
      </c>
      <c r="F20" s="42">
        <v>98</v>
      </c>
      <c r="G20" s="42">
        <v>4</v>
      </c>
      <c r="H20" s="42">
        <v>4</v>
      </c>
      <c r="I20" s="42">
        <v>21</v>
      </c>
      <c r="J20" s="42">
        <v>0</v>
      </c>
      <c r="K20" s="42">
        <v>2</v>
      </c>
      <c r="L20" s="42">
        <v>4</v>
      </c>
      <c r="M20" s="42">
        <v>4</v>
      </c>
      <c r="N20" s="42">
        <v>6</v>
      </c>
      <c r="O20" s="42">
        <v>0</v>
      </c>
      <c r="P20" s="42">
        <v>2</v>
      </c>
      <c r="Q20" s="42">
        <v>4</v>
      </c>
      <c r="R20" s="42">
        <v>0</v>
      </c>
      <c r="S20" s="42">
        <v>0</v>
      </c>
      <c r="T20" s="42">
        <v>0</v>
      </c>
      <c r="U20" s="42">
        <v>2</v>
      </c>
      <c r="V20" s="42">
        <v>2</v>
      </c>
      <c r="W20" s="42">
        <v>2</v>
      </c>
      <c r="X20" s="50"/>
      <c r="Y20" s="54"/>
    </row>
    <row r="21" spans="1:25" s="30" customFormat="1" ht="20.25" customHeight="1" x14ac:dyDescent="0.15">
      <c r="A21" s="374" t="s">
        <v>30</v>
      </c>
      <c r="B21" s="43" t="s">
        <v>7</v>
      </c>
      <c r="C21" s="42">
        <v>1</v>
      </c>
      <c r="D21" s="42">
        <v>138</v>
      </c>
      <c r="E21" s="42">
        <v>138</v>
      </c>
      <c r="F21" s="42">
        <v>138</v>
      </c>
      <c r="G21" s="42">
        <v>4</v>
      </c>
      <c r="H21" s="42">
        <v>2</v>
      </c>
      <c r="I21" s="42">
        <v>36</v>
      </c>
      <c r="J21" s="42"/>
      <c r="K21" s="42">
        <v>1</v>
      </c>
      <c r="L21" s="42">
        <v>4</v>
      </c>
      <c r="M21" s="42">
        <v>4</v>
      </c>
      <c r="N21" s="42">
        <v>3</v>
      </c>
      <c r="O21" s="42"/>
      <c r="P21" s="42">
        <v>1</v>
      </c>
      <c r="Q21" s="42">
        <v>2</v>
      </c>
      <c r="R21" s="42"/>
      <c r="S21" s="42">
        <v>0</v>
      </c>
      <c r="T21" s="42"/>
      <c r="U21" s="42">
        <v>1</v>
      </c>
      <c r="V21" s="42">
        <v>1</v>
      </c>
      <c r="W21" s="42">
        <v>1</v>
      </c>
      <c r="X21" s="50"/>
      <c r="Y21" s="54"/>
    </row>
    <row r="22" spans="1:25" s="30" customFormat="1" ht="20.25" customHeight="1" x14ac:dyDescent="0.15">
      <c r="A22" s="312"/>
      <c r="B22" s="43" t="s">
        <v>171</v>
      </c>
      <c r="C22" s="42">
        <v>1</v>
      </c>
      <c r="D22" s="42">
        <v>138</v>
      </c>
      <c r="E22" s="42">
        <v>138</v>
      </c>
      <c r="F22" s="42">
        <v>138</v>
      </c>
      <c r="G22" s="42">
        <v>4</v>
      </c>
      <c r="H22" s="42">
        <v>2</v>
      </c>
      <c r="I22" s="42">
        <v>36</v>
      </c>
      <c r="J22" s="42">
        <v>0</v>
      </c>
      <c r="K22" s="42">
        <v>1</v>
      </c>
      <c r="L22" s="42">
        <v>4</v>
      </c>
      <c r="M22" s="42">
        <v>4</v>
      </c>
      <c r="N22" s="42">
        <v>3</v>
      </c>
      <c r="O22" s="42">
        <v>0</v>
      </c>
      <c r="P22" s="42">
        <v>1</v>
      </c>
      <c r="Q22" s="42">
        <v>2</v>
      </c>
      <c r="R22" s="42">
        <v>0</v>
      </c>
      <c r="S22" s="42">
        <v>0</v>
      </c>
      <c r="T22" s="42">
        <v>0</v>
      </c>
      <c r="U22" s="42">
        <v>1</v>
      </c>
      <c r="V22" s="42">
        <v>1</v>
      </c>
      <c r="W22" s="42">
        <v>1</v>
      </c>
      <c r="X22" s="50"/>
      <c r="Y22" s="54"/>
    </row>
    <row r="23" spans="1:25" s="30" customFormat="1" ht="20.25" customHeight="1" x14ac:dyDescent="0.15">
      <c r="A23" s="374" t="s">
        <v>31</v>
      </c>
      <c r="B23" s="43" t="s">
        <v>7</v>
      </c>
      <c r="C23" s="42">
        <v>1</v>
      </c>
      <c r="D23" s="42">
        <v>48</v>
      </c>
      <c r="E23" s="42">
        <v>48</v>
      </c>
      <c r="F23" s="42">
        <v>48</v>
      </c>
      <c r="G23" s="42">
        <v>5</v>
      </c>
      <c r="H23" s="42">
        <v>2</v>
      </c>
      <c r="I23" s="42">
        <v>9</v>
      </c>
      <c r="J23" s="42"/>
      <c r="K23" s="42">
        <v>1</v>
      </c>
      <c r="L23" s="42">
        <v>5</v>
      </c>
      <c r="M23" s="42">
        <v>5</v>
      </c>
      <c r="N23" s="42">
        <v>3</v>
      </c>
      <c r="O23" s="42"/>
      <c r="P23" s="42">
        <v>1</v>
      </c>
      <c r="Q23" s="42">
        <v>2</v>
      </c>
      <c r="R23" s="42"/>
      <c r="S23" s="42">
        <v>0</v>
      </c>
      <c r="T23" s="42"/>
      <c r="U23" s="42">
        <v>1</v>
      </c>
      <c r="V23" s="42">
        <v>1</v>
      </c>
      <c r="W23" s="42">
        <v>1</v>
      </c>
      <c r="X23" s="50"/>
      <c r="Y23" s="54"/>
    </row>
    <row r="24" spans="1:25" s="30" customFormat="1" ht="20.25" customHeight="1" x14ac:dyDescent="0.15">
      <c r="A24" s="312"/>
      <c r="B24" s="43" t="s">
        <v>171</v>
      </c>
      <c r="C24" s="42">
        <v>1</v>
      </c>
      <c r="D24" s="42">
        <v>48</v>
      </c>
      <c r="E24" s="42">
        <v>48</v>
      </c>
      <c r="F24" s="42">
        <v>48</v>
      </c>
      <c r="G24" s="42">
        <v>5</v>
      </c>
      <c r="H24" s="42">
        <v>2</v>
      </c>
      <c r="I24" s="42">
        <v>9</v>
      </c>
      <c r="J24" s="42">
        <v>0</v>
      </c>
      <c r="K24" s="42">
        <v>1</v>
      </c>
      <c r="L24" s="42">
        <v>5</v>
      </c>
      <c r="M24" s="42">
        <v>5</v>
      </c>
      <c r="N24" s="42">
        <v>3</v>
      </c>
      <c r="O24" s="42">
        <v>0</v>
      </c>
      <c r="P24" s="42">
        <v>1</v>
      </c>
      <c r="Q24" s="42">
        <v>2</v>
      </c>
      <c r="R24" s="42">
        <v>0</v>
      </c>
      <c r="S24" s="42">
        <v>0</v>
      </c>
      <c r="T24" s="42">
        <v>0</v>
      </c>
      <c r="U24" s="42">
        <v>1</v>
      </c>
      <c r="V24" s="42">
        <v>1</v>
      </c>
      <c r="W24" s="42">
        <v>1</v>
      </c>
      <c r="X24" s="50"/>
      <c r="Y24" s="54"/>
    </row>
    <row r="25" spans="1:25" s="30" customFormat="1" ht="20.25" customHeight="1" x14ac:dyDescent="0.15">
      <c r="A25" s="374" t="s">
        <v>32</v>
      </c>
      <c r="B25" s="43" t="s">
        <v>7</v>
      </c>
      <c r="C25" s="42">
        <v>2</v>
      </c>
      <c r="D25" s="42">
        <v>20</v>
      </c>
      <c r="E25" s="42">
        <v>20</v>
      </c>
      <c r="F25" s="42">
        <v>20</v>
      </c>
      <c r="G25" s="42">
        <v>7</v>
      </c>
      <c r="H25" s="42">
        <v>4</v>
      </c>
      <c r="I25" s="42">
        <v>6</v>
      </c>
      <c r="J25" s="42"/>
      <c r="K25" s="42">
        <v>2</v>
      </c>
      <c r="L25" s="42">
        <v>7</v>
      </c>
      <c r="M25" s="42">
        <v>7</v>
      </c>
      <c r="N25" s="42">
        <v>6</v>
      </c>
      <c r="O25" s="42"/>
      <c r="P25" s="42">
        <v>2</v>
      </c>
      <c r="Q25" s="42">
        <v>4</v>
      </c>
      <c r="R25" s="42"/>
      <c r="S25" s="42">
        <v>0</v>
      </c>
      <c r="T25" s="42"/>
      <c r="U25" s="42">
        <v>2</v>
      </c>
      <c r="V25" s="42">
        <v>2</v>
      </c>
      <c r="W25" s="42">
        <v>2</v>
      </c>
      <c r="X25" s="50"/>
      <c r="Y25" s="54"/>
    </row>
    <row r="26" spans="1:25" s="30" customFormat="1" ht="20.25" customHeight="1" x14ac:dyDescent="0.15">
      <c r="A26" s="312"/>
      <c r="B26" s="43" t="s">
        <v>171</v>
      </c>
      <c r="C26" s="42">
        <v>2</v>
      </c>
      <c r="D26" s="42">
        <v>20</v>
      </c>
      <c r="E26" s="42">
        <v>20</v>
      </c>
      <c r="F26" s="42">
        <v>20</v>
      </c>
      <c r="G26" s="42">
        <v>7</v>
      </c>
      <c r="H26" s="42">
        <v>4</v>
      </c>
      <c r="I26" s="42">
        <v>6</v>
      </c>
      <c r="J26" s="42">
        <v>0</v>
      </c>
      <c r="K26" s="42">
        <v>2</v>
      </c>
      <c r="L26" s="42">
        <v>7</v>
      </c>
      <c r="M26" s="42">
        <v>7</v>
      </c>
      <c r="N26" s="42">
        <v>6</v>
      </c>
      <c r="O26" s="42">
        <v>0</v>
      </c>
      <c r="P26" s="42">
        <v>2</v>
      </c>
      <c r="Q26" s="42">
        <v>4</v>
      </c>
      <c r="R26" s="42">
        <v>0</v>
      </c>
      <c r="S26" s="42">
        <v>0</v>
      </c>
      <c r="T26" s="42">
        <v>0</v>
      </c>
      <c r="U26" s="42">
        <v>2</v>
      </c>
      <c r="V26" s="42">
        <v>2</v>
      </c>
      <c r="W26" s="42">
        <v>2</v>
      </c>
      <c r="X26" s="50"/>
      <c r="Y26" s="54"/>
    </row>
    <row r="27" spans="1:25" s="30" customFormat="1" ht="20.25" customHeight="1" x14ac:dyDescent="0.15">
      <c r="A27" s="374" t="s">
        <v>33</v>
      </c>
      <c r="B27" s="43" t="s">
        <v>7</v>
      </c>
      <c r="C27" s="42">
        <v>7</v>
      </c>
      <c r="D27" s="42">
        <v>285</v>
      </c>
      <c r="E27" s="42">
        <v>285</v>
      </c>
      <c r="F27" s="42">
        <v>285</v>
      </c>
      <c r="G27" s="42">
        <v>12</v>
      </c>
      <c r="H27" s="42">
        <v>14</v>
      </c>
      <c r="I27" s="42">
        <v>79</v>
      </c>
      <c r="J27" s="42"/>
      <c r="K27" s="42">
        <v>7</v>
      </c>
      <c r="L27" s="42">
        <v>12</v>
      </c>
      <c r="M27" s="42">
        <v>12</v>
      </c>
      <c r="N27" s="42">
        <v>21</v>
      </c>
      <c r="O27" s="42"/>
      <c r="P27" s="42">
        <v>7</v>
      </c>
      <c r="Q27" s="42">
        <v>14</v>
      </c>
      <c r="R27" s="42"/>
      <c r="S27" s="42">
        <v>0</v>
      </c>
      <c r="T27" s="42"/>
      <c r="U27" s="42">
        <v>7</v>
      </c>
      <c r="V27" s="42">
        <v>7</v>
      </c>
      <c r="W27" s="42">
        <v>7</v>
      </c>
      <c r="X27" s="50"/>
      <c r="Y27" s="54"/>
    </row>
    <row r="28" spans="1:25" s="30" customFormat="1" ht="20.25" customHeight="1" x14ac:dyDescent="0.15">
      <c r="A28" s="312"/>
      <c r="B28" s="43" t="s">
        <v>171</v>
      </c>
      <c r="C28" s="42">
        <v>7</v>
      </c>
      <c r="D28" s="42">
        <v>285</v>
      </c>
      <c r="E28" s="42">
        <v>285</v>
      </c>
      <c r="F28" s="42">
        <v>285</v>
      </c>
      <c r="G28" s="42">
        <v>12</v>
      </c>
      <c r="H28" s="42">
        <v>14</v>
      </c>
      <c r="I28" s="42">
        <v>79</v>
      </c>
      <c r="J28" s="42">
        <v>0</v>
      </c>
      <c r="K28" s="42">
        <v>7</v>
      </c>
      <c r="L28" s="42">
        <v>12</v>
      </c>
      <c r="M28" s="42">
        <v>12</v>
      </c>
      <c r="N28" s="42">
        <v>21</v>
      </c>
      <c r="O28" s="42">
        <v>0</v>
      </c>
      <c r="P28" s="42">
        <v>7</v>
      </c>
      <c r="Q28" s="42">
        <v>14</v>
      </c>
      <c r="R28" s="42">
        <v>0</v>
      </c>
      <c r="S28" s="42">
        <v>0</v>
      </c>
      <c r="T28" s="42">
        <v>0</v>
      </c>
      <c r="U28" s="42">
        <v>7</v>
      </c>
      <c r="V28" s="42">
        <v>7</v>
      </c>
      <c r="W28" s="42">
        <v>7</v>
      </c>
      <c r="X28" s="50"/>
      <c r="Y28" s="54"/>
    </row>
    <row r="29" spans="1:25" s="31" customFormat="1" ht="20.25" customHeight="1" x14ac:dyDescent="0.15">
      <c r="A29" s="374" t="s">
        <v>34</v>
      </c>
      <c r="B29" s="43" t="s">
        <v>7</v>
      </c>
      <c r="C29" s="42">
        <v>2</v>
      </c>
      <c r="D29" s="42">
        <v>106</v>
      </c>
      <c r="E29" s="42">
        <v>106</v>
      </c>
      <c r="F29" s="42">
        <v>106</v>
      </c>
      <c r="G29" s="42">
        <v>5</v>
      </c>
      <c r="H29" s="42">
        <v>4</v>
      </c>
      <c r="I29" s="42">
        <v>29</v>
      </c>
      <c r="J29" s="42"/>
      <c r="K29" s="42">
        <v>2</v>
      </c>
      <c r="L29" s="42">
        <v>5</v>
      </c>
      <c r="M29" s="42">
        <v>5</v>
      </c>
      <c r="N29" s="42">
        <v>6</v>
      </c>
      <c r="O29" s="42"/>
      <c r="P29" s="42">
        <v>2</v>
      </c>
      <c r="Q29" s="42">
        <v>4</v>
      </c>
      <c r="R29" s="42"/>
      <c r="S29" s="42">
        <v>0</v>
      </c>
      <c r="T29" s="42"/>
      <c r="U29" s="42">
        <v>2</v>
      </c>
      <c r="V29" s="42">
        <v>2</v>
      </c>
      <c r="W29" s="42">
        <v>2</v>
      </c>
      <c r="X29" s="50"/>
      <c r="Y29" s="54"/>
    </row>
    <row r="30" spans="1:25" s="31" customFormat="1" ht="20.25" customHeight="1" x14ac:dyDescent="0.15">
      <c r="A30" s="312"/>
      <c r="B30" s="43" t="s">
        <v>171</v>
      </c>
      <c r="C30" s="42">
        <v>2</v>
      </c>
      <c r="D30" s="42">
        <v>106</v>
      </c>
      <c r="E30" s="42">
        <v>106</v>
      </c>
      <c r="F30" s="42">
        <v>106</v>
      </c>
      <c r="G30" s="42">
        <v>5</v>
      </c>
      <c r="H30" s="42">
        <v>4</v>
      </c>
      <c r="I30" s="42">
        <v>29</v>
      </c>
      <c r="J30" s="42">
        <v>0</v>
      </c>
      <c r="K30" s="42">
        <v>2</v>
      </c>
      <c r="L30" s="42">
        <v>5</v>
      </c>
      <c r="M30" s="42">
        <v>5</v>
      </c>
      <c r="N30" s="42">
        <v>6</v>
      </c>
      <c r="O30" s="42">
        <v>0</v>
      </c>
      <c r="P30" s="42">
        <v>2</v>
      </c>
      <c r="Q30" s="42">
        <v>4</v>
      </c>
      <c r="R30" s="42">
        <v>0</v>
      </c>
      <c r="S30" s="42">
        <v>0</v>
      </c>
      <c r="T30" s="42">
        <v>0</v>
      </c>
      <c r="U30" s="42">
        <v>2</v>
      </c>
      <c r="V30" s="42">
        <v>2</v>
      </c>
      <c r="W30" s="42">
        <v>2</v>
      </c>
      <c r="X30" s="50"/>
      <c r="Y30" s="54"/>
    </row>
    <row r="31" spans="1:25" s="30" customFormat="1" ht="20.25" customHeight="1" x14ac:dyDescent="0.15">
      <c r="A31" s="374" t="s">
        <v>35</v>
      </c>
      <c r="B31" s="43" t="s">
        <v>7</v>
      </c>
      <c r="C31" s="42">
        <v>4</v>
      </c>
      <c r="D31" s="42">
        <v>169</v>
      </c>
      <c r="E31" s="42">
        <v>169</v>
      </c>
      <c r="F31" s="42">
        <v>169</v>
      </c>
      <c r="G31" s="42">
        <v>11</v>
      </c>
      <c r="H31" s="42">
        <v>8</v>
      </c>
      <c r="I31" s="42">
        <v>44</v>
      </c>
      <c r="J31" s="42"/>
      <c r="K31" s="42">
        <v>4</v>
      </c>
      <c r="L31" s="42">
        <v>11</v>
      </c>
      <c r="M31" s="42">
        <v>11</v>
      </c>
      <c r="N31" s="42">
        <v>12</v>
      </c>
      <c r="O31" s="42"/>
      <c r="P31" s="42">
        <v>4</v>
      </c>
      <c r="Q31" s="42">
        <v>8</v>
      </c>
      <c r="R31" s="42"/>
      <c r="S31" s="42">
        <v>0</v>
      </c>
      <c r="T31" s="42"/>
      <c r="U31" s="42">
        <v>4</v>
      </c>
      <c r="V31" s="42">
        <v>4</v>
      </c>
      <c r="W31" s="42">
        <v>4</v>
      </c>
      <c r="X31" s="50"/>
      <c r="Y31" s="54"/>
    </row>
    <row r="32" spans="1:25" s="30" customFormat="1" ht="20.25" customHeight="1" x14ac:dyDescent="0.15">
      <c r="A32" s="312"/>
      <c r="B32" s="43" t="s">
        <v>171</v>
      </c>
      <c r="C32" s="42">
        <v>4</v>
      </c>
      <c r="D32" s="42">
        <v>169</v>
      </c>
      <c r="E32" s="42">
        <v>169</v>
      </c>
      <c r="F32" s="42">
        <v>169</v>
      </c>
      <c r="G32" s="42">
        <v>11</v>
      </c>
      <c r="H32" s="42">
        <v>8</v>
      </c>
      <c r="I32" s="42">
        <v>44</v>
      </c>
      <c r="J32" s="42">
        <v>0</v>
      </c>
      <c r="K32" s="42">
        <v>4</v>
      </c>
      <c r="L32" s="42">
        <v>11</v>
      </c>
      <c r="M32" s="42">
        <v>11</v>
      </c>
      <c r="N32" s="42">
        <v>12</v>
      </c>
      <c r="O32" s="42">
        <v>0</v>
      </c>
      <c r="P32" s="42">
        <v>4</v>
      </c>
      <c r="Q32" s="42">
        <v>8</v>
      </c>
      <c r="R32" s="42">
        <v>0</v>
      </c>
      <c r="S32" s="42">
        <v>0</v>
      </c>
      <c r="T32" s="42">
        <v>0</v>
      </c>
      <c r="U32" s="42">
        <v>4</v>
      </c>
      <c r="V32" s="42">
        <v>4</v>
      </c>
      <c r="W32" s="42">
        <v>4</v>
      </c>
      <c r="X32" s="50"/>
      <c r="Y32" s="54"/>
    </row>
    <row r="33" spans="1:25" s="30" customFormat="1" ht="20.25" customHeight="1" x14ac:dyDescent="0.15">
      <c r="A33" s="374" t="s">
        <v>36</v>
      </c>
      <c r="B33" s="43" t="s">
        <v>7</v>
      </c>
      <c r="C33" s="42">
        <v>3</v>
      </c>
      <c r="D33" s="42">
        <v>175</v>
      </c>
      <c r="E33" s="42">
        <v>175</v>
      </c>
      <c r="F33" s="42">
        <v>175</v>
      </c>
      <c r="G33" s="42">
        <v>6</v>
      </c>
      <c r="H33" s="42">
        <v>6</v>
      </c>
      <c r="I33" s="42">
        <v>42</v>
      </c>
      <c r="J33" s="42"/>
      <c r="K33" s="42">
        <v>3</v>
      </c>
      <c r="L33" s="42">
        <v>6</v>
      </c>
      <c r="M33" s="42">
        <v>6</v>
      </c>
      <c r="N33" s="42">
        <v>9</v>
      </c>
      <c r="O33" s="42"/>
      <c r="P33" s="42">
        <v>3</v>
      </c>
      <c r="Q33" s="42">
        <v>6</v>
      </c>
      <c r="R33" s="42"/>
      <c r="S33" s="42">
        <v>0</v>
      </c>
      <c r="T33" s="42"/>
      <c r="U33" s="42">
        <v>3</v>
      </c>
      <c r="V33" s="42">
        <v>3</v>
      </c>
      <c r="W33" s="42">
        <v>3</v>
      </c>
      <c r="X33" s="50"/>
      <c r="Y33" s="54"/>
    </row>
    <row r="34" spans="1:25" s="30" customFormat="1" ht="20.25" customHeight="1" x14ac:dyDescent="0.15">
      <c r="A34" s="312"/>
      <c r="B34" s="43" t="s">
        <v>171</v>
      </c>
      <c r="C34" s="42">
        <v>3</v>
      </c>
      <c r="D34" s="42">
        <v>175</v>
      </c>
      <c r="E34" s="42">
        <v>175</v>
      </c>
      <c r="F34" s="42">
        <v>175</v>
      </c>
      <c r="G34" s="42">
        <v>6</v>
      </c>
      <c r="H34" s="42">
        <v>6</v>
      </c>
      <c r="I34" s="42">
        <v>42</v>
      </c>
      <c r="J34" s="42">
        <v>0</v>
      </c>
      <c r="K34" s="42">
        <v>3</v>
      </c>
      <c r="L34" s="42">
        <v>6</v>
      </c>
      <c r="M34" s="42">
        <v>6</v>
      </c>
      <c r="N34" s="42">
        <v>9</v>
      </c>
      <c r="O34" s="42">
        <v>0</v>
      </c>
      <c r="P34" s="42">
        <v>3</v>
      </c>
      <c r="Q34" s="42">
        <v>6</v>
      </c>
      <c r="R34" s="42">
        <v>0</v>
      </c>
      <c r="S34" s="42">
        <v>0</v>
      </c>
      <c r="T34" s="42">
        <v>0</v>
      </c>
      <c r="U34" s="42">
        <v>3</v>
      </c>
      <c r="V34" s="42">
        <v>3</v>
      </c>
      <c r="W34" s="42">
        <v>3</v>
      </c>
      <c r="X34" s="50"/>
      <c r="Y34" s="54"/>
    </row>
    <row r="35" spans="1:25" s="31" customFormat="1" ht="20.100000000000001" customHeight="1" x14ac:dyDescent="0.15">
      <c r="A35" s="374" t="s">
        <v>37</v>
      </c>
      <c r="B35" s="43" t="s">
        <v>7</v>
      </c>
      <c r="C35" s="42">
        <v>5</v>
      </c>
      <c r="D35" s="42">
        <v>203</v>
      </c>
      <c r="E35" s="42">
        <v>203</v>
      </c>
      <c r="F35" s="42">
        <v>203</v>
      </c>
      <c r="G35" s="42">
        <v>7</v>
      </c>
      <c r="H35" s="42">
        <v>10</v>
      </c>
      <c r="I35" s="42">
        <v>52</v>
      </c>
      <c r="J35" s="42"/>
      <c r="K35" s="42">
        <v>5</v>
      </c>
      <c r="L35" s="42">
        <v>7</v>
      </c>
      <c r="M35" s="42">
        <v>7</v>
      </c>
      <c r="N35" s="42">
        <v>15</v>
      </c>
      <c r="O35" s="42"/>
      <c r="P35" s="42">
        <v>5</v>
      </c>
      <c r="Q35" s="42">
        <v>10</v>
      </c>
      <c r="R35" s="42"/>
      <c r="S35" s="42">
        <v>0</v>
      </c>
      <c r="T35" s="42"/>
      <c r="U35" s="42">
        <v>5</v>
      </c>
      <c r="V35" s="42">
        <v>5</v>
      </c>
      <c r="W35" s="42">
        <v>5</v>
      </c>
      <c r="X35" s="50"/>
      <c r="Y35" s="54"/>
    </row>
    <row r="36" spans="1:25" s="31" customFormat="1" ht="20.25" customHeight="1" x14ac:dyDescent="0.15">
      <c r="A36" s="312"/>
      <c r="B36" s="43" t="s">
        <v>171</v>
      </c>
      <c r="C36" s="42">
        <v>5</v>
      </c>
      <c r="D36" s="42">
        <v>203</v>
      </c>
      <c r="E36" s="42">
        <v>203</v>
      </c>
      <c r="F36" s="42">
        <v>203</v>
      </c>
      <c r="G36" s="42">
        <v>7</v>
      </c>
      <c r="H36" s="42">
        <v>10</v>
      </c>
      <c r="I36" s="42">
        <v>52</v>
      </c>
      <c r="J36" s="42">
        <v>0</v>
      </c>
      <c r="K36" s="42">
        <v>5</v>
      </c>
      <c r="L36" s="42">
        <v>7</v>
      </c>
      <c r="M36" s="42">
        <v>7</v>
      </c>
      <c r="N36" s="42">
        <v>15</v>
      </c>
      <c r="O36" s="42">
        <v>0</v>
      </c>
      <c r="P36" s="42">
        <v>5</v>
      </c>
      <c r="Q36" s="42">
        <v>10</v>
      </c>
      <c r="R36" s="42">
        <v>0</v>
      </c>
      <c r="S36" s="42">
        <v>0</v>
      </c>
      <c r="T36" s="42">
        <v>0</v>
      </c>
      <c r="U36" s="42">
        <v>5</v>
      </c>
      <c r="V36" s="42">
        <v>5</v>
      </c>
      <c r="W36" s="42">
        <v>5</v>
      </c>
      <c r="X36" s="50"/>
      <c r="Y36" s="54"/>
    </row>
    <row r="37" spans="1:25" s="30" customFormat="1" ht="20.25" customHeight="1" x14ac:dyDescent="0.15">
      <c r="A37" s="41" t="s">
        <v>83</v>
      </c>
      <c r="B37" s="43" t="s">
        <v>7</v>
      </c>
      <c r="C37" s="42">
        <v>17</v>
      </c>
      <c r="D37" s="42">
        <v>255</v>
      </c>
      <c r="E37" s="42">
        <v>255</v>
      </c>
      <c r="F37" s="42">
        <v>255</v>
      </c>
      <c r="G37" s="42">
        <v>17</v>
      </c>
      <c r="H37" s="42">
        <v>85</v>
      </c>
      <c r="I37" s="42">
        <v>45</v>
      </c>
      <c r="J37" s="42">
        <v>34</v>
      </c>
      <c r="K37" s="42">
        <v>17</v>
      </c>
      <c r="L37" s="42">
        <v>17</v>
      </c>
      <c r="M37" s="42">
        <v>17</v>
      </c>
      <c r="N37" s="42">
        <v>170</v>
      </c>
      <c r="O37" s="42"/>
      <c r="P37" s="42">
        <v>15</v>
      </c>
      <c r="Q37" s="42">
        <v>30</v>
      </c>
      <c r="R37" s="42">
        <v>85</v>
      </c>
      <c r="S37" s="42">
        <v>0</v>
      </c>
      <c r="T37" s="42">
        <v>17</v>
      </c>
      <c r="U37" s="42">
        <v>0</v>
      </c>
      <c r="V37" s="42">
        <v>17</v>
      </c>
      <c r="W37" s="42">
        <v>17</v>
      </c>
      <c r="X37" s="51"/>
      <c r="Y37" s="54"/>
    </row>
    <row r="38" spans="1:25" s="30" customFormat="1" ht="20.25" hidden="1" customHeight="1" x14ac:dyDescent="0.15">
      <c r="A38" s="41" t="s">
        <v>84</v>
      </c>
      <c r="B38" s="43" t="s">
        <v>7</v>
      </c>
      <c r="C38" s="42">
        <v>5</v>
      </c>
      <c r="D38" s="42">
        <v>5</v>
      </c>
      <c r="E38" s="42">
        <v>5</v>
      </c>
      <c r="F38" s="42">
        <v>5</v>
      </c>
      <c r="G38" s="42">
        <v>1</v>
      </c>
      <c r="H38" s="42">
        <v>3</v>
      </c>
      <c r="I38" s="42"/>
      <c r="J38" s="42">
        <v>3</v>
      </c>
      <c r="K38" s="42">
        <v>2</v>
      </c>
      <c r="L38" s="42">
        <v>2</v>
      </c>
      <c r="M38" s="42">
        <v>2</v>
      </c>
      <c r="N38" s="42">
        <v>2</v>
      </c>
      <c r="O38" s="42"/>
      <c r="P38" s="42"/>
      <c r="Q38" s="42"/>
      <c r="R38" s="42"/>
      <c r="S38" s="42"/>
      <c r="T38" s="42">
        <v>0</v>
      </c>
      <c r="U38" s="42"/>
      <c r="V38" s="42">
        <v>0</v>
      </c>
      <c r="W38" s="52">
        <v>2</v>
      </c>
      <c r="X38" s="51"/>
      <c r="Y38" s="54"/>
    </row>
    <row r="39" spans="1:25" s="30" customFormat="1" ht="20.25" hidden="1" customHeight="1" x14ac:dyDescent="0.15">
      <c r="A39" s="41" t="s">
        <v>85</v>
      </c>
      <c r="B39" s="44"/>
      <c r="C39" s="42">
        <v>10</v>
      </c>
      <c r="D39" s="42">
        <v>10</v>
      </c>
      <c r="E39" s="42">
        <v>10</v>
      </c>
      <c r="F39" s="42">
        <v>10</v>
      </c>
      <c r="G39" s="42">
        <v>1</v>
      </c>
      <c r="H39" s="42">
        <v>5</v>
      </c>
      <c r="I39" s="42"/>
      <c r="J39" s="42">
        <v>5</v>
      </c>
      <c r="K39" s="42">
        <v>2</v>
      </c>
      <c r="L39" s="42">
        <v>2</v>
      </c>
      <c r="M39" s="42">
        <v>2</v>
      </c>
      <c r="N39" s="42">
        <v>2</v>
      </c>
      <c r="O39" s="42"/>
      <c r="P39" s="42"/>
      <c r="Q39" s="42"/>
      <c r="R39" s="42"/>
      <c r="S39" s="42"/>
      <c r="T39" s="42">
        <v>1</v>
      </c>
      <c r="U39" s="42"/>
      <c r="V39" s="42">
        <v>1</v>
      </c>
      <c r="W39" s="52">
        <v>2</v>
      </c>
      <c r="X39" s="51"/>
      <c r="Y39" s="54"/>
    </row>
    <row r="40" spans="1:25" s="30" customFormat="1" ht="20.25" hidden="1" customHeight="1" x14ac:dyDescent="0.15">
      <c r="A40" s="41" t="s">
        <v>86</v>
      </c>
      <c r="B40" s="44"/>
      <c r="C40" s="42">
        <v>5</v>
      </c>
      <c r="D40" s="42">
        <v>5</v>
      </c>
      <c r="E40" s="42">
        <v>5</v>
      </c>
      <c r="F40" s="42">
        <v>5</v>
      </c>
      <c r="G40" s="42">
        <v>1</v>
      </c>
      <c r="H40" s="42">
        <v>2</v>
      </c>
      <c r="I40" s="42"/>
      <c r="J40" s="42">
        <v>2</v>
      </c>
      <c r="K40" s="42"/>
      <c r="L40" s="42">
        <v>0</v>
      </c>
      <c r="M40" s="42">
        <v>0</v>
      </c>
      <c r="N40" s="42">
        <v>1</v>
      </c>
      <c r="O40" s="42"/>
      <c r="P40" s="42"/>
      <c r="Q40" s="42"/>
      <c r="R40" s="42"/>
      <c r="S40" s="42"/>
      <c r="T40" s="42">
        <v>0</v>
      </c>
      <c r="U40" s="42"/>
      <c r="V40" s="42">
        <v>0</v>
      </c>
      <c r="W40" s="52">
        <v>1</v>
      </c>
      <c r="X40" s="51"/>
      <c r="Y40" s="54"/>
    </row>
    <row r="41" spans="1:25" s="30" customFormat="1" ht="20.25" hidden="1" customHeight="1" x14ac:dyDescent="0.15">
      <c r="A41" s="41" t="s">
        <v>87</v>
      </c>
      <c r="B41" s="44"/>
      <c r="C41" s="42">
        <v>5</v>
      </c>
      <c r="D41" s="42">
        <v>5</v>
      </c>
      <c r="E41" s="42">
        <v>5</v>
      </c>
      <c r="F41" s="42">
        <v>5</v>
      </c>
      <c r="G41" s="42">
        <v>1</v>
      </c>
      <c r="H41" s="42">
        <v>1</v>
      </c>
      <c r="I41" s="42"/>
      <c r="J41" s="42">
        <v>1</v>
      </c>
      <c r="K41" s="42"/>
      <c r="L41" s="42">
        <v>0</v>
      </c>
      <c r="M41" s="42">
        <v>0</v>
      </c>
      <c r="N41" s="42">
        <v>1</v>
      </c>
      <c r="O41" s="42"/>
      <c r="P41" s="42"/>
      <c r="Q41" s="42"/>
      <c r="R41" s="42"/>
      <c r="S41" s="42"/>
      <c r="T41" s="42">
        <v>1</v>
      </c>
      <c r="U41" s="42"/>
      <c r="V41" s="42">
        <v>1</v>
      </c>
      <c r="W41" s="52">
        <v>1</v>
      </c>
      <c r="X41" s="51"/>
      <c r="Y41" s="54"/>
    </row>
    <row r="42" spans="1:25" s="30" customFormat="1" ht="20.25" hidden="1" customHeight="1" x14ac:dyDescent="0.15">
      <c r="A42" s="41" t="s">
        <v>88</v>
      </c>
      <c r="B42" s="44"/>
      <c r="C42" s="42">
        <v>0</v>
      </c>
      <c r="D42" s="42">
        <v>0</v>
      </c>
      <c r="E42" s="42">
        <v>0</v>
      </c>
      <c r="F42" s="42">
        <v>0</v>
      </c>
      <c r="G42" s="42"/>
      <c r="H42" s="42">
        <v>0</v>
      </c>
      <c r="I42" s="42"/>
      <c r="J42" s="42">
        <v>0</v>
      </c>
      <c r="K42" s="42"/>
      <c r="L42" s="42">
        <v>0</v>
      </c>
      <c r="M42" s="42">
        <v>0</v>
      </c>
      <c r="N42" s="42">
        <v>1</v>
      </c>
      <c r="O42" s="42"/>
      <c r="P42" s="42"/>
      <c r="Q42" s="42"/>
      <c r="R42" s="42"/>
      <c r="S42" s="42"/>
      <c r="T42" s="42">
        <v>0</v>
      </c>
      <c r="U42" s="42"/>
      <c r="V42" s="42">
        <v>0</v>
      </c>
      <c r="W42" s="52">
        <v>1</v>
      </c>
      <c r="X42" s="51"/>
      <c r="Y42" s="54"/>
    </row>
    <row r="43" spans="1:25" s="30" customFormat="1" ht="20.25" hidden="1" customHeight="1" x14ac:dyDescent="0.15">
      <c r="A43" s="41" t="s">
        <v>89</v>
      </c>
      <c r="B43" s="44"/>
      <c r="C43" s="42">
        <v>25</v>
      </c>
      <c r="D43" s="42">
        <v>25</v>
      </c>
      <c r="E43" s="42">
        <v>25</v>
      </c>
      <c r="F43" s="42">
        <v>25</v>
      </c>
      <c r="G43" s="42">
        <v>1</v>
      </c>
      <c r="H43" s="42">
        <v>15</v>
      </c>
      <c r="I43" s="42"/>
      <c r="J43" s="42">
        <v>15</v>
      </c>
      <c r="K43" s="42"/>
      <c r="L43" s="42">
        <v>0</v>
      </c>
      <c r="M43" s="42">
        <v>0</v>
      </c>
      <c r="N43" s="42">
        <v>1</v>
      </c>
      <c r="O43" s="42"/>
      <c r="P43" s="42"/>
      <c r="Q43" s="42"/>
      <c r="R43" s="42"/>
      <c r="S43" s="42"/>
      <c r="T43" s="42">
        <v>1</v>
      </c>
      <c r="U43" s="42"/>
      <c r="V43" s="42">
        <v>1</v>
      </c>
      <c r="W43" s="52">
        <v>1</v>
      </c>
      <c r="X43" s="51"/>
      <c r="Y43" s="54"/>
    </row>
    <row r="44" spans="1:25" s="30" customFormat="1" ht="20.25" hidden="1" customHeight="1" x14ac:dyDescent="0.15">
      <c r="A44" s="41" t="s">
        <v>90</v>
      </c>
      <c r="B44" s="44"/>
      <c r="C44" s="42">
        <v>20</v>
      </c>
      <c r="D44" s="42">
        <v>20</v>
      </c>
      <c r="E44" s="42">
        <v>20</v>
      </c>
      <c r="F44" s="42">
        <v>20</v>
      </c>
      <c r="G44" s="42">
        <v>1</v>
      </c>
      <c r="H44" s="42">
        <v>10</v>
      </c>
      <c r="I44" s="42"/>
      <c r="J44" s="42">
        <v>10</v>
      </c>
      <c r="K44" s="42">
        <v>1</v>
      </c>
      <c r="L44" s="42">
        <v>1</v>
      </c>
      <c r="M44" s="42">
        <v>1</v>
      </c>
      <c r="N44" s="42">
        <v>1</v>
      </c>
      <c r="O44" s="42"/>
      <c r="P44" s="42"/>
      <c r="Q44" s="42"/>
      <c r="R44" s="42"/>
      <c r="S44" s="42"/>
      <c r="T44" s="42">
        <v>0</v>
      </c>
      <c r="U44" s="42"/>
      <c r="V44" s="42">
        <v>0</v>
      </c>
      <c r="W44" s="52">
        <v>2</v>
      </c>
      <c r="X44" s="51"/>
      <c r="Y44" s="54"/>
    </row>
    <row r="45" spans="1:25" s="30" customFormat="1" ht="20.25" hidden="1" customHeight="1" x14ac:dyDescent="0.15">
      <c r="A45" s="41" t="s">
        <v>91</v>
      </c>
      <c r="B45" s="44"/>
      <c r="C45" s="42">
        <v>20</v>
      </c>
      <c r="D45" s="42">
        <v>20</v>
      </c>
      <c r="E45" s="42">
        <v>20</v>
      </c>
      <c r="F45" s="42">
        <v>20</v>
      </c>
      <c r="G45" s="42">
        <v>1</v>
      </c>
      <c r="H45" s="42">
        <v>10</v>
      </c>
      <c r="I45" s="42"/>
      <c r="J45" s="42">
        <v>10</v>
      </c>
      <c r="K45" s="42"/>
      <c r="L45" s="42">
        <v>0</v>
      </c>
      <c r="M45" s="42">
        <v>0</v>
      </c>
      <c r="N45" s="42">
        <v>1</v>
      </c>
      <c r="O45" s="42"/>
      <c r="P45" s="42"/>
      <c r="Q45" s="42"/>
      <c r="R45" s="42"/>
      <c r="S45" s="42"/>
      <c r="T45" s="42"/>
      <c r="U45" s="42"/>
      <c r="V45" s="42">
        <v>1</v>
      </c>
      <c r="W45" s="52">
        <v>1</v>
      </c>
      <c r="X45" s="51"/>
      <c r="Y45" s="54"/>
    </row>
    <row r="46" spans="1:25" s="30" customFormat="1" ht="20.25" hidden="1" customHeight="1" x14ac:dyDescent="0.15">
      <c r="A46" s="41" t="s">
        <v>93</v>
      </c>
      <c r="B46" s="44"/>
      <c r="C46" s="42">
        <v>5</v>
      </c>
      <c r="D46" s="42">
        <v>5</v>
      </c>
      <c r="E46" s="42">
        <v>5</v>
      </c>
      <c r="F46" s="42">
        <v>5</v>
      </c>
      <c r="G46" s="42">
        <v>1</v>
      </c>
      <c r="H46" s="42">
        <v>2</v>
      </c>
      <c r="I46" s="42"/>
      <c r="J46" s="42">
        <v>2</v>
      </c>
      <c r="K46" s="42"/>
      <c r="L46" s="42">
        <v>0</v>
      </c>
      <c r="M46" s="42">
        <v>0</v>
      </c>
      <c r="N46" s="42">
        <v>1</v>
      </c>
      <c r="O46" s="42"/>
      <c r="P46" s="42"/>
      <c r="Q46" s="42"/>
      <c r="R46" s="42"/>
      <c r="S46" s="42"/>
      <c r="T46" s="42">
        <v>0</v>
      </c>
      <c r="U46" s="42"/>
      <c r="V46" s="42">
        <v>0</v>
      </c>
      <c r="W46" s="52">
        <v>1</v>
      </c>
      <c r="X46" s="51"/>
      <c r="Y46" s="54"/>
    </row>
    <row r="47" spans="1:25" s="30" customFormat="1" ht="20.25" hidden="1" customHeight="1" x14ac:dyDescent="0.15">
      <c r="A47" s="41" t="s">
        <v>94</v>
      </c>
      <c r="B47" s="44"/>
      <c r="C47" s="42">
        <v>20</v>
      </c>
      <c r="D47" s="42">
        <v>20</v>
      </c>
      <c r="E47" s="42">
        <v>20</v>
      </c>
      <c r="F47" s="42">
        <v>20</v>
      </c>
      <c r="G47" s="42">
        <v>1</v>
      </c>
      <c r="H47" s="42">
        <v>15</v>
      </c>
      <c r="I47" s="42"/>
      <c r="J47" s="42">
        <v>15</v>
      </c>
      <c r="K47" s="42"/>
      <c r="L47" s="42">
        <v>0</v>
      </c>
      <c r="M47" s="42">
        <v>0</v>
      </c>
      <c r="N47" s="42">
        <v>1</v>
      </c>
      <c r="O47" s="42"/>
      <c r="P47" s="42"/>
      <c r="Q47" s="42"/>
      <c r="R47" s="42"/>
      <c r="S47" s="42"/>
      <c r="T47" s="42">
        <v>0</v>
      </c>
      <c r="U47" s="42"/>
      <c r="V47" s="42">
        <v>0</v>
      </c>
      <c r="W47" s="52">
        <v>1</v>
      </c>
      <c r="X47" s="51"/>
      <c r="Y47" s="54"/>
    </row>
    <row r="48" spans="1:25" s="30" customFormat="1" ht="20.25" hidden="1" customHeight="1" x14ac:dyDescent="0.15">
      <c r="A48" s="41" t="s">
        <v>95</v>
      </c>
      <c r="B48" s="44"/>
      <c r="C48" s="42">
        <v>5</v>
      </c>
      <c r="D48" s="42">
        <v>5</v>
      </c>
      <c r="E48" s="42">
        <v>5</v>
      </c>
      <c r="F48" s="42">
        <v>5</v>
      </c>
      <c r="G48" s="42">
        <v>1</v>
      </c>
      <c r="H48" s="42">
        <v>1</v>
      </c>
      <c r="I48" s="42"/>
      <c r="J48" s="42">
        <v>1</v>
      </c>
      <c r="K48" s="42">
        <v>1</v>
      </c>
      <c r="L48" s="42">
        <v>1</v>
      </c>
      <c r="M48" s="42">
        <v>1</v>
      </c>
      <c r="N48" s="42">
        <v>1</v>
      </c>
      <c r="O48" s="42"/>
      <c r="P48" s="42"/>
      <c r="Q48" s="42"/>
      <c r="R48" s="42"/>
      <c r="S48" s="42"/>
      <c r="T48" s="42">
        <v>0</v>
      </c>
      <c r="U48" s="42"/>
      <c r="V48" s="42">
        <v>0</v>
      </c>
      <c r="W48" s="52">
        <v>2</v>
      </c>
      <c r="X48" s="51"/>
      <c r="Y48" s="54"/>
    </row>
    <row r="49" spans="1:25" s="30" customFormat="1" ht="20.25" hidden="1" customHeight="1" x14ac:dyDescent="0.15">
      <c r="A49" s="41" t="s">
        <v>96</v>
      </c>
      <c r="B49" s="44"/>
      <c r="C49" s="42">
        <v>20</v>
      </c>
      <c r="D49" s="42">
        <v>20</v>
      </c>
      <c r="E49" s="42">
        <v>20</v>
      </c>
      <c r="F49" s="42">
        <v>20</v>
      </c>
      <c r="G49" s="42">
        <v>1</v>
      </c>
      <c r="H49" s="42">
        <v>15</v>
      </c>
      <c r="I49" s="42"/>
      <c r="J49" s="42">
        <v>15</v>
      </c>
      <c r="K49" s="42"/>
      <c r="L49" s="42">
        <v>0</v>
      </c>
      <c r="M49" s="42">
        <v>0</v>
      </c>
      <c r="N49" s="42">
        <v>1</v>
      </c>
      <c r="O49" s="42"/>
      <c r="P49" s="42"/>
      <c r="Q49" s="42"/>
      <c r="R49" s="42"/>
      <c r="S49" s="42"/>
      <c r="T49" s="42">
        <v>0</v>
      </c>
      <c r="U49" s="42"/>
      <c r="V49" s="42">
        <v>0</v>
      </c>
      <c r="W49" s="52">
        <v>1</v>
      </c>
      <c r="X49" s="51"/>
      <c r="Y49" s="54"/>
    </row>
    <row r="50" spans="1:25" s="30" customFormat="1" ht="20.25" hidden="1" customHeight="1" x14ac:dyDescent="0.15">
      <c r="A50" s="41" t="s">
        <v>97</v>
      </c>
      <c r="B50" s="44"/>
      <c r="C50" s="42">
        <v>10</v>
      </c>
      <c r="D50" s="42">
        <v>10</v>
      </c>
      <c r="E50" s="42">
        <v>10</v>
      </c>
      <c r="F50" s="42">
        <v>10</v>
      </c>
      <c r="G50" s="42">
        <v>1</v>
      </c>
      <c r="H50" s="42">
        <v>5</v>
      </c>
      <c r="I50" s="42"/>
      <c r="J50" s="42">
        <v>5</v>
      </c>
      <c r="K50" s="42"/>
      <c r="L50" s="42">
        <v>0</v>
      </c>
      <c r="M50" s="42">
        <v>0</v>
      </c>
      <c r="N50" s="42">
        <v>1</v>
      </c>
      <c r="O50" s="42"/>
      <c r="P50" s="42"/>
      <c r="Q50" s="42"/>
      <c r="R50" s="42"/>
      <c r="S50" s="42"/>
      <c r="T50" s="42">
        <v>0</v>
      </c>
      <c r="U50" s="42"/>
      <c r="V50" s="42">
        <v>0</v>
      </c>
      <c r="W50" s="52">
        <v>1</v>
      </c>
      <c r="X50" s="51"/>
      <c r="Y50" s="54"/>
    </row>
    <row r="51" spans="1:25" s="30" customFormat="1" ht="20.25" hidden="1" customHeight="1" x14ac:dyDescent="0.15">
      <c r="A51" s="41" t="s">
        <v>99</v>
      </c>
      <c r="B51" s="44"/>
      <c r="C51" s="42">
        <v>0</v>
      </c>
      <c r="D51" s="42">
        <v>0</v>
      </c>
      <c r="E51" s="42">
        <v>0</v>
      </c>
      <c r="F51" s="42">
        <v>0</v>
      </c>
      <c r="G51" s="42">
        <v>0</v>
      </c>
      <c r="H51" s="42">
        <v>0</v>
      </c>
      <c r="I51" s="42"/>
      <c r="J51" s="42">
        <v>0</v>
      </c>
      <c r="K51" s="42"/>
      <c r="L51" s="42">
        <v>0</v>
      </c>
      <c r="M51" s="42">
        <v>0</v>
      </c>
      <c r="N51" s="42">
        <v>1</v>
      </c>
      <c r="O51" s="42"/>
      <c r="P51" s="42"/>
      <c r="Q51" s="42"/>
      <c r="R51" s="42"/>
      <c r="S51" s="42"/>
      <c r="T51" s="42">
        <v>0</v>
      </c>
      <c r="U51" s="42"/>
      <c r="V51" s="42">
        <v>0</v>
      </c>
      <c r="W51" s="52">
        <v>1</v>
      </c>
      <c r="X51" s="51"/>
      <c r="Y51" s="54"/>
    </row>
    <row r="52" spans="1:25" s="30" customFormat="1" ht="20.25" hidden="1" customHeight="1" x14ac:dyDescent="0.15">
      <c r="A52" s="41" t="s">
        <v>100</v>
      </c>
      <c r="B52" s="44"/>
      <c r="C52" s="42">
        <v>25</v>
      </c>
      <c r="D52" s="42">
        <v>25</v>
      </c>
      <c r="E52" s="42">
        <v>25</v>
      </c>
      <c r="F52" s="42">
        <v>25</v>
      </c>
      <c r="G52" s="42">
        <v>0</v>
      </c>
      <c r="H52" s="42">
        <v>15</v>
      </c>
      <c r="I52" s="42"/>
      <c r="J52" s="42">
        <v>15</v>
      </c>
      <c r="K52" s="42"/>
      <c r="L52" s="42">
        <v>0</v>
      </c>
      <c r="M52" s="42">
        <v>0</v>
      </c>
      <c r="N52" s="42">
        <v>1</v>
      </c>
      <c r="O52" s="42"/>
      <c r="P52" s="42"/>
      <c r="Q52" s="42"/>
      <c r="R52" s="42"/>
      <c r="S52" s="42"/>
      <c r="T52" s="42">
        <v>0</v>
      </c>
      <c r="U52" s="42"/>
      <c r="V52" s="42">
        <v>0</v>
      </c>
      <c r="W52" s="52">
        <v>1</v>
      </c>
      <c r="X52" s="51"/>
      <c r="Y52" s="54"/>
    </row>
    <row r="53" spans="1:25" s="30" customFormat="1" ht="20.25" customHeight="1" x14ac:dyDescent="0.15">
      <c r="A53" s="41" t="s">
        <v>101</v>
      </c>
      <c r="B53" s="43" t="s">
        <v>7</v>
      </c>
      <c r="C53" s="42">
        <v>6</v>
      </c>
      <c r="D53" s="42">
        <v>157</v>
      </c>
      <c r="E53" s="42">
        <v>157</v>
      </c>
      <c r="F53" s="42">
        <v>157</v>
      </c>
      <c r="G53" s="42">
        <v>6</v>
      </c>
      <c r="H53" s="42">
        <v>12</v>
      </c>
      <c r="I53" s="42">
        <v>6</v>
      </c>
      <c r="J53" s="42"/>
      <c r="K53" s="42">
        <v>16</v>
      </c>
      <c r="L53" s="42">
        <v>16</v>
      </c>
      <c r="M53" s="42">
        <v>16</v>
      </c>
      <c r="N53" s="42">
        <v>160</v>
      </c>
      <c r="O53" s="42">
        <v>16</v>
      </c>
      <c r="P53" s="42">
        <v>16</v>
      </c>
      <c r="Q53" s="42">
        <v>32</v>
      </c>
      <c r="R53" s="42">
        <v>48</v>
      </c>
      <c r="S53" s="42">
        <v>0</v>
      </c>
      <c r="T53" s="42">
        <v>0</v>
      </c>
      <c r="U53" s="42">
        <v>0</v>
      </c>
      <c r="V53" s="42">
        <v>0</v>
      </c>
      <c r="W53" s="42">
        <v>0</v>
      </c>
      <c r="X53" s="51"/>
      <c r="Y53" s="54"/>
    </row>
    <row r="54" spans="1:25" s="30" customFormat="1" ht="20.25" hidden="1" customHeight="1" x14ac:dyDescent="0.15">
      <c r="A54" s="45" t="s">
        <v>102</v>
      </c>
      <c r="B54" s="45"/>
      <c r="C54" s="46">
        <v>0</v>
      </c>
      <c r="D54" s="42">
        <v>0</v>
      </c>
      <c r="E54" s="46">
        <v>0</v>
      </c>
      <c r="F54" s="42">
        <v>0</v>
      </c>
      <c r="G54" s="46">
        <v>0</v>
      </c>
      <c r="H54" s="46">
        <v>0</v>
      </c>
      <c r="I54" s="46"/>
      <c r="J54" s="42">
        <v>0</v>
      </c>
      <c r="K54" s="46"/>
      <c r="L54" s="42" t="e">
        <v>#REF!</v>
      </c>
      <c r="M54" s="46"/>
      <c r="N54" s="46"/>
      <c r="O54" s="46">
        <v>1</v>
      </c>
      <c r="P54" s="46"/>
      <c r="Q54" s="46"/>
      <c r="R54" s="46"/>
      <c r="S54" s="46"/>
      <c r="T54" s="46">
        <v>0</v>
      </c>
      <c r="U54" s="46"/>
      <c r="V54" s="46">
        <v>0</v>
      </c>
      <c r="W54" s="46"/>
      <c r="X54" s="53"/>
      <c r="Y54" s="54"/>
    </row>
    <row r="55" spans="1:25" s="30" customFormat="1" ht="20.25" hidden="1" customHeight="1" x14ac:dyDescent="0.15">
      <c r="A55" s="45" t="s">
        <v>103</v>
      </c>
      <c r="B55" s="45"/>
      <c r="C55" s="46">
        <v>0</v>
      </c>
      <c r="D55" s="42">
        <v>0</v>
      </c>
      <c r="E55" s="46">
        <v>0</v>
      </c>
      <c r="F55" s="42">
        <v>0</v>
      </c>
      <c r="G55" s="46">
        <v>0</v>
      </c>
      <c r="H55" s="46">
        <v>0</v>
      </c>
      <c r="I55" s="46"/>
      <c r="J55" s="42">
        <v>0</v>
      </c>
      <c r="K55" s="46"/>
      <c r="L55" s="42" t="e">
        <v>#REF!</v>
      </c>
      <c r="M55" s="46"/>
      <c r="N55" s="46"/>
      <c r="O55" s="46">
        <v>1</v>
      </c>
      <c r="P55" s="46"/>
      <c r="Q55" s="46"/>
      <c r="R55" s="46"/>
      <c r="S55" s="46"/>
      <c r="T55" s="46">
        <v>0</v>
      </c>
      <c r="U55" s="46"/>
      <c r="V55" s="46">
        <v>0</v>
      </c>
      <c r="W55" s="46"/>
      <c r="X55" s="53"/>
      <c r="Y55" s="54"/>
    </row>
    <row r="56" spans="1:25" s="30" customFormat="1" ht="20.25" hidden="1" customHeight="1" x14ac:dyDescent="0.15">
      <c r="A56" s="45" t="s">
        <v>104</v>
      </c>
      <c r="B56" s="45"/>
      <c r="C56" s="46">
        <v>0</v>
      </c>
      <c r="D56" s="42">
        <v>0</v>
      </c>
      <c r="E56" s="46">
        <v>0</v>
      </c>
      <c r="F56" s="42">
        <v>0</v>
      </c>
      <c r="G56" s="46">
        <v>0</v>
      </c>
      <c r="H56" s="46">
        <v>0</v>
      </c>
      <c r="I56" s="46"/>
      <c r="J56" s="42">
        <v>0</v>
      </c>
      <c r="K56" s="46"/>
      <c r="L56" s="42" t="e">
        <v>#REF!</v>
      </c>
      <c r="M56" s="46"/>
      <c r="N56" s="46"/>
      <c r="O56" s="46">
        <v>1</v>
      </c>
      <c r="P56" s="46"/>
      <c r="Q56" s="46"/>
      <c r="R56" s="46"/>
      <c r="S56" s="46"/>
      <c r="T56" s="46">
        <v>0</v>
      </c>
      <c r="U56" s="46"/>
      <c r="V56" s="46">
        <v>0</v>
      </c>
      <c r="W56" s="46"/>
      <c r="X56" s="53"/>
      <c r="Y56" s="54"/>
    </row>
    <row r="57" spans="1:25" s="30" customFormat="1" ht="20.25" hidden="1" customHeight="1" x14ac:dyDescent="0.15">
      <c r="A57" s="45" t="s">
        <v>105</v>
      </c>
      <c r="B57" s="45"/>
      <c r="C57" s="46">
        <v>5</v>
      </c>
      <c r="D57" s="42">
        <v>5</v>
      </c>
      <c r="E57" s="46">
        <v>5</v>
      </c>
      <c r="F57" s="42">
        <v>5</v>
      </c>
      <c r="G57" s="46">
        <v>0</v>
      </c>
      <c r="H57" s="46">
        <v>5</v>
      </c>
      <c r="I57" s="46"/>
      <c r="J57" s="42">
        <v>5</v>
      </c>
      <c r="K57" s="46"/>
      <c r="L57" s="42" t="e">
        <v>#REF!</v>
      </c>
      <c r="M57" s="46"/>
      <c r="N57" s="46"/>
      <c r="O57" s="46">
        <v>1</v>
      </c>
      <c r="P57" s="46"/>
      <c r="Q57" s="46"/>
      <c r="R57" s="46"/>
      <c r="S57" s="46"/>
      <c r="T57" s="46">
        <v>0</v>
      </c>
      <c r="U57" s="46"/>
      <c r="V57" s="46">
        <v>0</v>
      </c>
      <c r="W57" s="46"/>
      <c r="X57" s="53"/>
      <c r="Y57" s="54"/>
    </row>
    <row r="58" spans="1:25" s="30" customFormat="1" ht="20.25" hidden="1" customHeight="1" x14ac:dyDescent="0.15">
      <c r="A58" s="45" t="s">
        <v>106</v>
      </c>
      <c r="B58" s="45"/>
      <c r="C58" s="46">
        <v>5</v>
      </c>
      <c r="D58" s="42">
        <v>5</v>
      </c>
      <c r="E58" s="46">
        <v>5</v>
      </c>
      <c r="F58" s="42">
        <v>5</v>
      </c>
      <c r="G58" s="46">
        <v>0</v>
      </c>
      <c r="H58" s="46">
        <v>5</v>
      </c>
      <c r="I58" s="46"/>
      <c r="J58" s="42">
        <v>5</v>
      </c>
      <c r="K58" s="46"/>
      <c r="L58" s="42" t="e">
        <v>#REF!</v>
      </c>
      <c r="M58" s="46"/>
      <c r="N58" s="46"/>
      <c r="O58" s="46">
        <v>1</v>
      </c>
      <c r="P58" s="46"/>
      <c r="Q58" s="46"/>
      <c r="R58" s="46"/>
      <c r="S58" s="46"/>
      <c r="T58" s="46">
        <v>0</v>
      </c>
      <c r="U58" s="46"/>
      <c r="V58" s="46">
        <v>0</v>
      </c>
      <c r="W58" s="46"/>
      <c r="X58" s="53"/>
      <c r="Y58" s="54"/>
    </row>
    <row r="59" spans="1:25" s="30" customFormat="1" ht="20.25" hidden="1" customHeight="1" x14ac:dyDescent="0.15">
      <c r="A59" s="45" t="s">
        <v>107</v>
      </c>
      <c r="B59" s="45"/>
      <c r="C59" s="46">
        <v>0</v>
      </c>
      <c r="D59" s="42">
        <v>0</v>
      </c>
      <c r="E59" s="46">
        <v>0</v>
      </c>
      <c r="F59" s="42">
        <v>0</v>
      </c>
      <c r="G59" s="46">
        <v>0</v>
      </c>
      <c r="H59" s="46">
        <v>0</v>
      </c>
      <c r="I59" s="46"/>
      <c r="J59" s="42">
        <v>0</v>
      </c>
      <c r="K59" s="46"/>
      <c r="L59" s="42" t="e">
        <v>#REF!</v>
      </c>
      <c r="M59" s="46"/>
      <c r="N59" s="46"/>
      <c r="O59" s="46">
        <v>1</v>
      </c>
      <c r="P59" s="46"/>
      <c r="Q59" s="46"/>
      <c r="R59" s="46"/>
      <c r="S59" s="46"/>
      <c r="T59" s="46">
        <v>0</v>
      </c>
      <c r="U59" s="46"/>
      <c r="V59" s="46">
        <v>0</v>
      </c>
      <c r="W59" s="46"/>
      <c r="X59" s="53"/>
      <c r="Y59" s="54"/>
    </row>
    <row r="60" spans="1:25" s="30" customFormat="1" ht="20.25" hidden="1" customHeight="1" x14ac:dyDescent="0.15">
      <c r="A60" s="45" t="s">
        <v>108</v>
      </c>
      <c r="B60" s="45"/>
      <c r="C60" s="46">
        <v>0</v>
      </c>
      <c r="D60" s="42">
        <v>0</v>
      </c>
      <c r="E60" s="46">
        <v>0</v>
      </c>
      <c r="F60" s="42">
        <v>0</v>
      </c>
      <c r="G60" s="46">
        <v>0</v>
      </c>
      <c r="H60" s="46">
        <v>0</v>
      </c>
      <c r="I60" s="46"/>
      <c r="J60" s="42">
        <v>0</v>
      </c>
      <c r="K60" s="46"/>
      <c r="L60" s="42" t="e">
        <v>#REF!</v>
      </c>
      <c r="M60" s="46"/>
      <c r="N60" s="46"/>
      <c r="O60" s="46">
        <v>1</v>
      </c>
      <c r="P60" s="46"/>
      <c r="Q60" s="46"/>
      <c r="R60" s="46"/>
      <c r="S60" s="46"/>
      <c r="T60" s="46">
        <v>0</v>
      </c>
      <c r="U60" s="46"/>
      <c r="V60" s="46">
        <v>0</v>
      </c>
      <c r="W60" s="46"/>
      <c r="X60" s="53"/>
      <c r="Y60" s="54"/>
    </row>
    <row r="61" spans="1:25" s="30" customFormat="1" ht="20.25" hidden="1" customHeight="1" x14ac:dyDescent="0.15">
      <c r="A61" s="45" t="s">
        <v>109</v>
      </c>
      <c r="B61" s="45"/>
      <c r="C61" s="46">
        <v>5</v>
      </c>
      <c r="D61" s="42">
        <v>5</v>
      </c>
      <c r="E61" s="46">
        <v>5</v>
      </c>
      <c r="F61" s="42">
        <v>5</v>
      </c>
      <c r="G61" s="46">
        <v>0</v>
      </c>
      <c r="H61" s="46">
        <v>5</v>
      </c>
      <c r="I61" s="46"/>
      <c r="J61" s="42">
        <v>5</v>
      </c>
      <c r="K61" s="46"/>
      <c r="L61" s="42" t="e">
        <v>#REF!</v>
      </c>
      <c r="M61" s="46"/>
      <c r="N61" s="46"/>
      <c r="O61" s="46">
        <v>1</v>
      </c>
      <c r="P61" s="46"/>
      <c r="Q61" s="46"/>
      <c r="R61" s="46"/>
      <c r="S61" s="46"/>
      <c r="T61" s="46">
        <v>0</v>
      </c>
      <c r="U61" s="46"/>
      <c r="V61" s="46">
        <v>0</v>
      </c>
      <c r="W61" s="46"/>
      <c r="X61" s="53"/>
      <c r="Y61" s="54"/>
    </row>
    <row r="62" spans="1:25" s="30" customFormat="1" ht="20.25" hidden="1" customHeight="1" x14ac:dyDescent="0.15">
      <c r="A62" s="45" t="s">
        <v>110</v>
      </c>
      <c r="B62" s="45"/>
      <c r="C62" s="46">
        <v>0</v>
      </c>
      <c r="D62" s="42">
        <v>0</v>
      </c>
      <c r="E62" s="46">
        <v>0</v>
      </c>
      <c r="F62" s="42">
        <v>0</v>
      </c>
      <c r="G62" s="46">
        <v>0</v>
      </c>
      <c r="H62" s="46">
        <v>0</v>
      </c>
      <c r="I62" s="46"/>
      <c r="J62" s="42">
        <v>0</v>
      </c>
      <c r="K62" s="46"/>
      <c r="L62" s="42" t="e">
        <v>#REF!</v>
      </c>
      <c r="M62" s="46"/>
      <c r="N62" s="46"/>
      <c r="O62" s="46">
        <v>1</v>
      </c>
      <c r="P62" s="46"/>
      <c r="Q62" s="46"/>
      <c r="R62" s="46"/>
      <c r="S62" s="46"/>
      <c r="T62" s="46">
        <v>0</v>
      </c>
      <c r="U62" s="46"/>
      <c r="V62" s="46">
        <v>0</v>
      </c>
      <c r="W62" s="46"/>
      <c r="X62" s="53"/>
      <c r="Y62" s="54"/>
    </row>
    <row r="63" spans="1:25" s="30" customFormat="1" ht="20.25" hidden="1" customHeight="1" x14ac:dyDescent="0.15">
      <c r="A63" s="45" t="s">
        <v>111</v>
      </c>
      <c r="B63" s="45"/>
      <c r="C63" s="46">
        <v>5</v>
      </c>
      <c r="D63" s="42">
        <v>5</v>
      </c>
      <c r="E63" s="46">
        <v>5</v>
      </c>
      <c r="F63" s="42">
        <v>5</v>
      </c>
      <c r="G63" s="46">
        <v>0</v>
      </c>
      <c r="H63" s="46">
        <v>5</v>
      </c>
      <c r="I63" s="46"/>
      <c r="J63" s="42">
        <v>5</v>
      </c>
      <c r="K63" s="46"/>
      <c r="L63" s="42" t="e">
        <v>#REF!</v>
      </c>
      <c r="M63" s="46"/>
      <c r="N63" s="46"/>
      <c r="O63" s="46">
        <v>1</v>
      </c>
      <c r="P63" s="46"/>
      <c r="Q63" s="46"/>
      <c r="R63" s="46"/>
      <c r="S63" s="46"/>
      <c r="T63" s="46">
        <v>0</v>
      </c>
      <c r="U63" s="46"/>
      <c r="V63" s="46">
        <v>0</v>
      </c>
      <c r="W63" s="46"/>
      <c r="X63" s="53"/>
      <c r="Y63" s="54"/>
    </row>
    <row r="64" spans="1:25" s="30" customFormat="1" ht="20.25" hidden="1" customHeight="1" x14ac:dyDescent="0.15">
      <c r="A64" s="45" t="s">
        <v>112</v>
      </c>
      <c r="B64" s="45"/>
      <c r="C64" s="46">
        <v>0</v>
      </c>
      <c r="D64" s="42">
        <v>0</v>
      </c>
      <c r="E64" s="46">
        <v>0</v>
      </c>
      <c r="F64" s="42">
        <v>0</v>
      </c>
      <c r="G64" s="46">
        <v>0</v>
      </c>
      <c r="H64" s="46">
        <v>0</v>
      </c>
      <c r="I64" s="46"/>
      <c r="J64" s="42">
        <v>0</v>
      </c>
      <c r="K64" s="46"/>
      <c r="L64" s="42" t="e">
        <v>#REF!</v>
      </c>
      <c r="M64" s="46"/>
      <c r="N64" s="46"/>
      <c r="O64" s="46">
        <v>1</v>
      </c>
      <c r="P64" s="46"/>
      <c r="Q64" s="46"/>
      <c r="R64" s="46"/>
      <c r="S64" s="46"/>
      <c r="T64" s="46">
        <v>0</v>
      </c>
      <c r="U64" s="46"/>
      <c r="V64" s="46">
        <v>0</v>
      </c>
      <c r="W64" s="46"/>
      <c r="X64" s="53"/>
      <c r="Y64" s="54"/>
    </row>
    <row r="65" spans="1:25" s="30" customFormat="1" ht="20.25" hidden="1" customHeight="1" x14ac:dyDescent="0.15">
      <c r="A65" s="45" t="s">
        <v>113</v>
      </c>
      <c r="B65" s="45"/>
      <c r="C65" s="46">
        <v>5</v>
      </c>
      <c r="D65" s="42">
        <v>5</v>
      </c>
      <c r="E65" s="46">
        <v>5</v>
      </c>
      <c r="F65" s="42">
        <v>5</v>
      </c>
      <c r="G65" s="46">
        <v>0</v>
      </c>
      <c r="H65" s="46">
        <v>5</v>
      </c>
      <c r="I65" s="46"/>
      <c r="J65" s="42">
        <v>5</v>
      </c>
      <c r="K65" s="46"/>
      <c r="L65" s="42" t="e">
        <v>#REF!</v>
      </c>
      <c r="M65" s="46"/>
      <c r="N65" s="46"/>
      <c r="O65" s="46">
        <v>1</v>
      </c>
      <c r="P65" s="46"/>
      <c r="Q65" s="46"/>
      <c r="R65" s="46"/>
      <c r="S65" s="46"/>
      <c r="T65" s="46">
        <v>0</v>
      </c>
      <c r="U65" s="46"/>
      <c r="V65" s="46">
        <v>0</v>
      </c>
      <c r="W65" s="46"/>
      <c r="X65" s="53"/>
      <c r="Y65" s="54"/>
    </row>
    <row r="66" spans="1:25" s="30" customFormat="1" ht="20.25" hidden="1" customHeight="1" x14ac:dyDescent="0.15">
      <c r="A66" s="45" t="s">
        <v>114</v>
      </c>
      <c r="B66" s="45"/>
      <c r="C66" s="46">
        <v>0</v>
      </c>
      <c r="D66" s="42">
        <v>0</v>
      </c>
      <c r="E66" s="46">
        <v>0</v>
      </c>
      <c r="F66" s="42">
        <v>0</v>
      </c>
      <c r="G66" s="46">
        <v>0</v>
      </c>
      <c r="H66" s="46">
        <v>0</v>
      </c>
      <c r="I66" s="46"/>
      <c r="J66" s="42">
        <v>0</v>
      </c>
      <c r="K66" s="46"/>
      <c r="L66" s="42" t="e">
        <v>#REF!</v>
      </c>
      <c r="M66" s="46"/>
      <c r="N66" s="46"/>
      <c r="O66" s="46">
        <v>1</v>
      </c>
      <c r="P66" s="46"/>
      <c r="Q66" s="46"/>
      <c r="R66" s="46"/>
      <c r="S66" s="46"/>
      <c r="T66" s="46">
        <v>0</v>
      </c>
      <c r="U66" s="46"/>
      <c r="V66" s="46">
        <v>0</v>
      </c>
      <c r="W66" s="46"/>
      <c r="X66" s="53"/>
      <c r="Y66" s="54"/>
    </row>
    <row r="67" spans="1:25" s="30" customFormat="1" ht="20.25" hidden="1" customHeight="1" x14ac:dyDescent="0.15">
      <c r="A67" s="45" t="s">
        <v>115</v>
      </c>
      <c r="B67" s="45"/>
      <c r="C67" s="46">
        <v>0</v>
      </c>
      <c r="D67" s="42">
        <v>0</v>
      </c>
      <c r="E67" s="46">
        <v>0</v>
      </c>
      <c r="F67" s="42">
        <v>0</v>
      </c>
      <c r="G67" s="46">
        <v>0</v>
      </c>
      <c r="H67" s="46">
        <v>0</v>
      </c>
      <c r="I67" s="46"/>
      <c r="J67" s="42">
        <v>0</v>
      </c>
      <c r="K67" s="46"/>
      <c r="L67" s="42" t="e">
        <v>#REF!</v>
      </c>
      <c r="M67" s="46"/>
      <c r="N67" s="46"/>
      <c r="O67" s="46">
        <v>1</v>
      </c>
      <c r="P67" s="46"/>
      <c r="Q67" s="46"/>
      <c r="R67" s="46"/>
      <c r="S67" s="46"/>
      <c r="T67" s="46">
        <v>0</v>
      </c>
      <c r="U67" s="46"/>
      <c r="V67" s="46">
        <v>0</v>
      </c>
      <c r="W67" s="46"/>
      <c r="X67" s="53"/>
      <c r="Y67" s="54"/>
    </row>
    <row r="68" spans="1:25" s="30" customFormat="1" ht="20.25" hidden="1" customHeight="1" x14ac:dyDescent="0.15">
      <c r="A68" s="45" t="s">
        <v>116</v>
      </c>
      <c r="B68" s="45"/>
      <c r="C68" s="46">
        <v>0</v>
      </c>
      <c r="D68" s="42">
        <v>0</v>
      </c>
      <c r="E68" s="46">
        <v>0</v>
      </c>
      <c r="F68" s="42">
        <v>0</v>
      </c>
      <c r="G68" s="46">
        <v>0</v>
      </c>
      <c r="H68" s="46">
        <v>0</v>
      </c>
      <c r="I68" s="46"/>
      <c r="J68" s="42">
        <v>0</v>
      </c>
      <c r="K68" s="46"/>
      <c r="L68" s="42" t="e">
        <v>#REF!</v>
      </c>
      <c r="M68" s="46"/>
      <c r="N68" s="46"/>
      <c r="O68" s="46">
        <v>1</v>
      </c>
      <c r="P68" s="46"/>
      <c r="Q68" s="46"/>
      <c r="R68" s="46"/>
      <c r="S68" s="46"/>
      <c r="T68" s="46">
        <v>0</v>
      </c>
      <c r="U68" s="46"/>
      <c r="V68" s="46">
        <v>0</v>
      </c>
      <c r="W68" s="46"/>
      <c r="X68" s="53"/>
      <c r="Y68" s="54"/>
    </row>
    <row r="69" spans="1:25" s="30" customFormat="1" ht="20.25" hidden="1" customHeight="1" x14ac:dyDescent="0.15">
      <c r="A69" s="45" t="s">
        <v>117</v>
      </c>
      <c r="B69" s="45"/>
      <c r="C69" s="46">
        <v>0</v>
      </c>
      <c r="D69" s="42">
        <v>0</v>
      </c>
      <c r="E69" s="46">
        <v>0</v>
      </c>
      <c r="F69" s="42">
        <v>0</v>
      </c>
      <c r="G69" s="46">
        <v>0</v>
      </c>
      <c r="H69" s="46">
        <v>0</v>
      </c>
      <c r="I69" s="46"/>
      <c r="J69" s="42">
        <v>0</v>
      </c>
      <c r="K69" s="46"/>
      <c r="L69" s="42" t="e">
        <v>#REF!</v>
      </c>
      <c r="M69" s="46"/>
      <c r="N69" s="46"/>
      <c r="O69" s="46">
        <v>1</v>
      </c>
      <c r="P69" s="46"/>
      <c r="Q69" s="46"/>
      <c r="R69" s="46"/>
      <c r="S69" s="46"/>
      <c r="T69" s="46">
        <v>0</v>
      </c>
      <c r="U69" s="46"/>
      <c r="V69" s="46">
        <v>0</v>
      </c>
      <c r="W69" s="46"/>
      <c r="X69" s="53"/>
      <c r="Y69" s="54"/>
    </row>
  </sheetData>
  <mergeCells count="35">
    <mergeCell ref="V3:V4"/>
    <mergeCell ref="W3:W4"/>
    <mergeCell ref="X3:X4"/>
    <mergeCell ref="A3:B5"/>
    <mergeCell ref="A31:A32"/>
    <mergeCell ref="A33:A34"/>
    <mergeCell ref="A35:A36"/>
    <mergeCell ref="C3:C4"/>
    <mergeCell ref="D3:D4"/>
    <mergeCell ref="A21:A22"/>
    <mergeCell ref="A23:A24"/>
    <mergeCell ref="A25:A26"/>
    <mergeCell ref="A27:A28"/>
    <mergeCell ref="A29:A30"/>
    <mergeCell ref="A11:A12"/>
    <mergeCell ref="A13:A14"/>
    <mergeCell ref="A15:A16"/>
    <mergeCell ref="A17:A18"/>
    <mergeCell ref="A19:A20"/>
    <mergeCell ref="A1:X1"/>
    <mergeCell ref="C2:J2"/>
    <mergeCell ref="M3:Q3"/>
    <mergeCell ref="A6:A7"/>
    <mergeCell ref="A9:A10"/>
    <mergeCell ref="E3:E4"/>
    <mergeCell ref="F3:F4"/>
    <mergeCell ref="G3:G4"/>
    <mergeCell ref="H3:H4"/>
    <mergeCell ref="I3:I4"/>
    <mergeCell ref="J3:J4"/>
    <mergeCell ref="K3:K4"/>
    <mergeCell ref="L3:L4"/>
    <mergeCell ref="S3:S4"/>
    <mergeCell ref="T3:T4"/>
    <mergeCell ref="U3:U4"/>
  </mergeCells>
  <phoneticPr fontId="31" type="noConversion"/>
  <printOptions horizontalCentered="1"/>
  <pageMargins left="0.27916666666666701" right="0.16111111111111101" top="0.55069444444444404" bottom="0.54722222222222205" header="0.27916666666666701" footer="0.20069444444444401"/>
  <pageSetup paperSize="9" scale="85" fitToHeight="0" orientation="landscape"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68"/>
  <sheetViews>
    <sheetView showZeros="0" workbookViewId="0">
      <selection activeCell="T26" sqref="T26"/>
    </sheetView>
  </sheetViews>
  <sheetFormatPr defaultColWidth="9" defaultRowHeight="14.25" x14ac:dyDescent="0.15"/>
  <cols>
    <col min="1" max="2" width="18.875" style="12" customWidth="1"/>
    <col min="3" max="3" width="14.125" style="12" customWidth="1"/>
    <col min="4" max="4" width="18.5" style="13" customWidth="1"/>
    <col min="5" max="5" width="16.875" style="13" customWidth="1"/>
    <col min="6" max="6" width="23.5" style="13" customWidth="1"/>
    <col min="7" max="7" width="14.625" style="13" customWidth="1"/>
    <col min="8" max="8" width="16.5" style="12" customWidth="1"/>
    <col min="9" max="9" width="9.75" style="12" customWidth="1"/>
    <col min="10" max="16384" width="9" style="12"/>
  </cols>
  <sheetData>
    <row r="1" spans="1:9" ht="34.700000000000003" customHeight="1" x14ac:dyDescent="0.15">
      <c r="A1" s="387" t="s">
        <v>271</v>
      </c>
      <c r="B1" s="387"/>
      <c r="C1" s="387"/>
      <c r="D1" s="387"/>
      <c r="E1" s="387"/>
      <c r="F1" s="387"/>
      <c r="G1" s="387"/>
      <c r="H1" s="387"/>
      <c r="I1" s="387"/>
    </row>
    <row r="2" spans="1:9" ht="18.75" customHeight="1" x14ac:dyDescent="0.15">
      <c r="A2" s="226" t="s">
        <v>331</v>
      </c>
      <c r="B2" s="14"/>
      <c r="C2" s="14"/>
      <c r="D2" s="15"/>
      <c r="E2" s="15"/>
      <c r="F2" s="15"/>
      <c r="G2" s="15"/>
    </row>
    <row r="3" spans="1:9" ht="23.1" customHeight="1" x14ac:dyDescent="0.15">
      <c r="A3" s="381" t="s">
        <v>72</v>
      </c>
      <c r="B3" s="382"/>
      <c r="C3" s="388" t="s">
        <v>272</v>
      </c>
      <c r="D3" s="389"/>
      <c r="E3" s="390"/>
      <c r="F3" s="16" t="s">
        <v>273</v>
      </c>
      <c r="G3" s="396" t="s">
        <v>274</v>
      </c>
      <c r="H3" s="398" t="s">
        <v>275</v>
      </c>
      <c r="I3" s="400" t="s">
        <v>78</v>
      </c>
    </row>
    <row r="4" spans="1:9" ht="23.1" customHeight="1" x14ac:dyDescent="0.15">
      <c r="A4" s="385"/>
      <c r="B4" s="386"/>
      <c r="C4" s="17" t="s">
        <v>276</v>
      </c>
      <c r="D4" s="17" t="s">
        <v>277</v>
      </c>
      <c r="E4" s="17" t="s">
        <v>278</v>
      </c>
      <c r="F4" s="17" t="s">
        <v>279</v>
      </c>
      <c r="G4" s="397"/>
      <c r="H4" s="399"/>
      <c r="I4" s="401"/>
    </row>
    <row r="5" spans="1:9" ht="23.1" customHeight="1" x14ac:dyDescent="0.15">
      <c r="A5" s="391" t="s">
        <v>69</v>
      </c>
      <c r="B5" s="18" t="s">
        <v>156</v>
      </c>
      <c r="C5" s="19">
        <v>48</v>
      </c>
      <c r="D5" s="19">
        <v>2583</v>
      </c>
      <c r="E5" s="19">
        <v>1180</v>
      </c>
      <c r="F5" s="19">
        <v>1860</v>
      </c>
      <c r="G5" s="19">
        <v>63</v>
      </c>
      <c r="H5" s="19">
        <v>58.5</v>
      </c>
      <c r="I5" s="19"/>
    </row>
    <row r="6" spans="1:9" ht="23.1" hidden="1" customHeight="1" x14ac:dyDescent="0.15">
      <c r="A6" s="392"/>
      <c r="B6" s="20"/>
      <c r="C6" s="21"/>
      <c r="D6" s="21"/>
      <c r="E6" s="21"/>
      <c r="F6" s="21"/>
      <c r="G6" s="21"/>
      <c r="H6" s="21"/>
      <c r="I6" s="21"/>
    </row>
    <row r="7" spans="1:9" ht="23.1" customHeight="1" x14ac:dyDescent="0.15">
      <c r="A7" s="393"/>
      <c r="B7" s="18" t="s">
        <v>171</v>
      </c>
      <c r="C7" s="19">
        <f>C9+C11+C13+C15+C17+C19+C21+C23+C25+C27+C29+C31+C33+C35+C36+C52</f>
        <v>48</v>
      </c>
      <c r="D7" s="19">
        <f t="shared" ref="D7:H7" si="0">D9+D11+D13+D15+D17+D19+D21+D23+D25+D27+D29+D31+D33+D35+D36+D52</f>
        <v>2583</v>
      </c>
      <c r="E7" s="19">
        <f t="shared" si="0"/>
        <v>1180</v>
      </c>
      <c r="F7" s="19">
        <f t="shared" si="0"/>
        <v>1860</v>
      </c>
      <c r="G7" s="19">
        <f t="shared" si="0"/>
        <v>63</v>
      </c>
      <c r="H7" s="19">
        <f t="shared" si="0"/>
        <v>58.5</v>
      </c>
      <c r="I7" s="21"/>
    </row>
    <row r="8" spans="1:9" ht="23.1" customHeight="1" x14ac:dyDescent="0.15">
      <c r="A8" s="394" t="s">
        <v>24</v>
      </c>
      <c r="B8" s="22" t="s">
        <v>7</v>
      </c>
      <c r="C8" s="21"/>
      <c r="D8" s="21">
        <v>80</v>
      </c>
      <c r="E8" s="21"/>
      <c r="F8" s="21">
        <v>50</v>
      </c>
      <c r="G8" s="21"/>
      <c r="H8" s="21"/>
      <c r="I8" s="21"/>
    </row>
    <row r="9" spans="1:9" ht="23.1" customHeight="1" x14ac:dyDescent="0.15">
      <c r="A9" s="395"/>
      <c r="B9" s="22" t="s">
        <v>171</v>
      </c>
      <c r="C9" s="21">
        <v>0</v>
      </c>
      <c r="D9" s="21">
        <v>80</v>
      </c>
      <c r="E9" s="21">
        <v>0</v>
      </c>
      <c r="F9" s="21">
        <v>50</v>
      </c>
      <c r="G9" s="21">
        <v>0</v>
      </c>
      <c r="H9" s="21">
        <v>0</v>
      </c>
      <c r="I9" s="21"/>
    </row>
    <row r="10" spans="1:9" ht="23.1" customHeight="1" x14ac:dyDescent="0.15">
      <c r="A10" s="394" t="s">
        <v>25</v>
      </c>
      <c r="B10" s="22" t="s">
        <v>7</v>
      </c>
      <c r="C10" s="21"/>
      <c r="D10" s="21">
        <v>300</v>
      </c>
      <c r="E10" s="21"/>
      <c r="F10" s="21">
        <v>70</v>
      </c>
      <c r="G10" s="21"/>
      <c r="H10" s="21"/>
      <c r="I10" s="21"/>
    </row>
    <row r="11" spans="1:9" ht="23.1" customHeight="1" x14ac:dyDescent="0.15">
      <c r="A11" s="395"/>
      <c r="B11" s="22" t="s">
        <v>171</v>
      </c>
      <c r="C11" s="21">
        <v>0</v>
      </c>
      <c r="D11" s="21">
        <v>300</v>
      </c>
      <c r="E11" s="21">
        <v>0</v>
      </c>
      <c r="F11" s="21">
        <v>70</v>
      </c>
      <c r="G11" s="21">
        <v>0</v>
      </c>
      <c r="H11" s="21">
        <v>0</v>
      </c>
      <c r="I11" s="21">
        <v>0</v>
      </c>
    </row>
    <row r="12" spans="1:9" ht="23.1" customHeight="1" x14ac:dyDescent="0.15">
      <c r="A12" s="394" t="s">
        <v>26</v>
      </c>
      <c r="B12" s="22" t="s">
        <v>7</v>
      </c>
      <c r="C12" s="21"/>
      <c r="D12" s="21">
        <v>150</v>
      </c>
      <c r="E12" s="21">
        <v>100</v>
      </c>
      <c r="F12" s="21">
        <v>640</v>
      </c>
      <c r="G12" s="21"/>
      <c r="H12" s="21"/>
      <c r="I12" s="21"/>
    </row>
    <row r="13" spans="1:9" ht="23.1" customHeight="1" x14ac:dyDescent="0.15">
      <c r="A13" s="395"/>
      <c r="B13" s="22" t="s">
        <v>171</v>
      </c>
      <c r="C13" s="21">
        <v>0</v>
      </c>
      <c r="D13" s="21">
        <v>150</v>
      </c>
      <c r="E13" s="21">
        <v>100</v>
      </c>
      <c r="F13" s="21">
        <v>640</v>
      </c>
      <c r="G13" s="21">
        <v>0</v>
      </c>
      <c r="H13" s="21">
        <v>0</v>
      </c>
      <c r="I13" s="21"/>
    </row>
    <row r="14" spans="1:9" ht="23.1" customHeight="1" x14ac:dyDescent="0.15">
      <c r="A14" s="394" t="s">
        <v>27</v>
      </c>
      <c r="B14" s="22" t="s">
        <v>7</v>
      </c>
      <c r="C14" s="21"/>
      <c r="D14" s="21">
        <v>160</v>
      </c>
      <c r="E14" s="21">
        <v>100</v>
      </c>
      <c r="F14" s="21">
        <v>160</v>
      </c>
      <c r="G14" s="21"/>
      <c r="H14" s="21"/>
      <c r="I14" s="21"/>
    </row>
    <row r="15" spans="1:9" ht="23.1" customHeight="1" x14ac:dyDescent="0.15">
      <c r="A15" s="395"/>
      <c r="B15" s="22" t="s">
        <v>171</v>
      </c>
      <c r="C15" s="21">
        <v>0</v>
      </c>
      <c r="D15" s="21">
        <v>160</v>
      </c>
      <c r="E15" s="21">
        <v>100</v>
      </c>
      <c r="F15" s="21">
        <v>160</v>
      </c>
      <c r="G15" s="21">
        <v>0</v>
      </c>
      <c r="H15" s="21">
        <v>0</v>
      </c>
      <c r="I15" s="21"/>
    </row>
    <row r="16" spans="1:9" ht="23.1" customHeight="1" x14ac:dyDescent="0.15">
      <c r="A16" s="394" t="s">
        <v>28</v>
      </c>
      <c r="B16" s="22" t="s">
        <v>7</v>
      </c>
      <c r="C16" s="21"/>
      <c r="D16" s="21">
        <v>50</v>
      </c>
      <c r="E16" s="21"/>
      <c r="F16" s="21">
        <v>20</v>
      </c>
      <c r="G16" s="21"/>
      <c r="H16" s="21"/>
      <c r="I16" s="21"/>
    </row>
    <row r="17" spans="1:9" ht="23.1" customHeight="1" x14ac:dyDescent="0.15">
      <c r="A17" s="395"/>
      <c r="B17" s="22" t="s">
        <v>171</v>
      </c>
      <c r="C17" s="21">
        <v>0</v>
      </c>
      <c r="D17" s="21">
        <v>50</v>
      </c>
      <c r="E17" s="21">
        <v>0</v>
      </c>
      <c r="F17" s="21">
        <v>20</v>
      </c>
      <c r="G17" s="21">
        <v>0</v>
      </c>
      <c r="H17" s="21">
        <v>0</v>
      </c>
      <c r="I17" s="21"/>
    </row>
    <row r="18" spans="1:9" ht="23.1" customHeight="1" x14ac:dyDescent="0.15">
      <c r="A18" s="394" t="s">
        <v>29</v>
      </c>
      <c r="B18" s="22" t="s">
        <v>7</v>
      </c>
      <c r="C18" s="21">
        <v>7</v>
      </c>
      <c r="D18" s="21">
        <v>100</v>
      </c>
      <c r="E18" s="21">
        <v>20</v>
      </c>
      <c r="F18" s="21">
        <v>10</v>
      </c>
      <c r="G18" s="21"/>
      <c r="H18" s="21"/>
      <c r="I18" s="21"/>
    </row>
    <row r="19" spans="1:9" ht="23.1" customHeight="1" x14ac:dyDescent="0.15">
      <c r="A19" s="395"/>
      <c r="B19" s="22" t="s">
        <v>171</v>
      </c>
      <c r="C19" s="21">
        <v>7</v>
      </c>
      <c r="D19" s="21">
        <v>100</v>
      </c>
      <c r="E19" s="21">
        <v>20</v>
      </c>
      <c r="F19" s="21">
        <v>10</v>
      </c>
      <c r="G19" s="21">
        <v>0</v>
      </c>
      <c r="H19" s="21">
        <v>0</v>
      </c>
      <c r="I19" s="21"/>
    </row>
    <row r="20" spans="1:9" ht="23.1" customHeight="1" x14ac:dyDescent="0.15">
      <c r="A20" s="394" t="s">
        <v>30</v>
      </c>
      <c r="B20" s="22" t="s">
        <v>7</v>
      </c>
      <c r="C20" s="21"/>
      <c r="D20" s="21">
        <v>100</v>
      </c>
      <c r="E20" s="21"/>
      <c r="F20" s="21">
        <v>60</v>
      </c>
      <c r="G20" s="21"/>
      <c r="H20" s="21"/>
      <c r="I20" s="21"/>
    </row>
    <row r="21" spans="1:9" ht="23.1" customHeight="1" x14ac:dyDescent="0.15">
      <c r="A21" s="395"/>
      <c r="B21" s="22" t="s">
        <v>171</v>
      </c>
      <c r="C21" s="21">
        <v>0</v>
      </c>
      <c r="D21" s="21">
        <v>100</v>
      </c>
      <c r="E21" s="21">
        <v>0</v>
      </c>
      <c r="F21" s="21">
        <v>60</v>
      </c>
      <c r="G21" s="21">
        <v>0</v>
      </c>
      <c r="H21" s="21">
        <v>0</v>
      </c>
      <c r="I21" s="21"/>
    </row>
    <row r="22" spans="1:9" ht="23.1" customHeight="1" x14ac:dyDescent="0.15">
      <c r="A22" s="394" t="s">
        <v>31</v>
      </c>
      <c r="B22" s="22" t="s">
        <v>7</v>
      </c>
      <c r="C22" s="21"/>
      <c r="D22" s="21">
        <v>100</v>
      </c>
      <c r="E22" s="21"/>
      <c r="F22" s="21">
        <v>80</v>
      </c>
      <c r="G22" s="21"/>
      <c r="H22" s="21"/>
      <c r="I22" s="21"/>
    </row>
    <row r="23" spans="1:9" ht="23.1" customHeight="1" x14ac:dyDescent="0.15">
      <c r="A23" s="395"/>
      <c r="B23" s="22" t="s">
        <v>171</v>
      </c>
      <c r="C23" s="21">
        <v>0</v>
      </c>
      <c r="D23" s="21">
        <v>100</v>
      </c>
      <c r="E23" s="21">
        <v>0</v>
      </c>
      <c r="F23" s="21">
        <v>80</v>
      </c>
      <c r="G23" s="21">
        <v>0</v>
      </c>
      <c r="H23" s="21">
        <v>0</v>
      </c>
      <c r="I23" s="21"/>
    </row>
    <row r="24" spans="1:9" ht="23.1" customHeight="1" x14ac:dyDescent="0.15">
      <c r="A24" s="394" t="s">
        <v>32</v>
      </c>
      <c r="B24" s="22" t="s">
        <v>7</v>
      </c>
      <c r="C24" s="21"/>
      <c r="D24" s="21">
        <v>100</v>
      </c>
      <c r="E24" s="21"/>
      <c r="F24" s="21">
        <v>30</v>
      </c>
      <c r="G24" s="21"/>
      <c r="H24" s="21"/>
      <c r="I24" s="21"/>
    </row>
    <row r="25" spans="1:9" ht="23.1" customHeight="1" x14ac:dyDescent="0.15">
      <c r="A25" s="395"/>
      <c r="B25" s="22" t="s">
        <v>171</v>
      </c>
      <c r="C25" s="21">
        <v>0</v>
      </c>
      <c r="D25" s="21">
        <v>100</v>
      </c>
      <c r="E25" s="21">
        <v>0</v>
      </c>
      <c r="F25" s="21">
        <v>30</v>
      </c>
      <c r="G25" s="21">
        <v>0</v>
      </c>
      <c r="H25" s="21">
        <v>0</v>
      </c>
      <c r="I25" s="21"/>
    </row>
    <row r="26" spans="1:9" ht="23.1" customHeight="1" x14ac:dyDescent="0.15">
      <c r="A26" s="394" t="s">
        <v>33</v>
      </c>
      <c r="B26" s="22" t="s">
        <v>7</v>
      </c>
      <c r="C26" s="21">
        <v>33</v>
      </c>
      <c r="D26" s="21">
        <v>100</v>
      </c>
      <c r="E26" s="21">
        <v>400</v>
      </c>
      <c r="F26" s="21">
        <v>110</v>
      </c>
      <c r="G26" s="21"/>
      <c r="H26" s="21"/>
      <c r="I26" s="21"/>
    </row>
    <row r="27" spans="1:9" ht="23.1" customHeight="1" x14ac:dyDescent="0.15">
      <c r="A27" s="395"/>
      <c r="B27" s="22" t="s">
        <v>171</v>
      </c>
      <c r="C27" s="21">
        <v>33</v>
      </c>
      <c r="D27" s="21">
        <v>100</v>
      </c>
      <c r="E27" s="21">
        <v>400</v>
      </c>
      <c r="F27" s="21">
        <v>110</v>
      </c>
      <c r="G27" s="21">
        <v>0</v>
      </c>
      <c r="H27" s="21">
        <v>0</v>
      </c>
      <c r="I27" s="21"/>
    </row>
    <row r="28" spans="1:9" ht="23.1" customHeight="1" x14ac:dyDescent="0.15">
      <c r="A28" s="394" t="s">
        <v>34</v>
      </c>
      <c r="B28" s="22" t="s">
        <v>7</v>
      </c>
      <c r="C28" s="21"/>
      <c r="D28" s="21">
        <v>100</v>
      </c>
      <c r="E28" s="21">
        <v>20</v>
      </c>
      <c r="F28" s="21">
        <v>120</v>
      </c>
      <c r="G28" s="21"/>
      <c r="H28" s="21"/>
      <c r="I28" s="21"/>
    </row>
    <row r="29" spans="1:9" ht="23.1" customHeight="1" x14ac:dyDescent="0.15">
      <c r="A29" s="395"/>
      <c r="B29" s="22" t="s">
        <v>171</v>
      </c>
      <c r="C29" s="21">
        <v>0</v>
      </c>
      <c r="D29" s="21">
        <v>100</v>
      </c>
      <c r="E29" s="21">
        <v>20</v>
      </c>
      <c r="F29" s="21">
        <v>120</v>
      </c>
      <c r="G29" s="21">
        <v>0</v>
      </c>
      <c r="H29" s="21">
        <v>0</v>
      </c>
      <c r="I29" s="21"/>
    </row>
    <row r="30" spans="1:9" ht="23.1" customHeight="1" x14ac:dyDescent="0.15">
      <c r="A30" s="394" t="s">
        <v>35</v>
      </c>
      <c r="B30" s="22" t="s">
        <v>7</v>
      </c>
      <c r="C30" s="21"/>
      <c r="D30" s="21">
        <v>70</v>
      </c>
      <c r="E30" s="21">
        <v>300</v>
      </c>
      <c r="F30" s="21">
        <v>210</v>
      </c>
      <c r="G30" s="21"/>
      <c r="H30" s="21"/>
      <c r="I30" s="21"/>
    </row>
    <row r="31" spans="1:9" ht="23.1" customHeight="1" x14ac:dyDescent="0.15">
      <c r="A31" s="395"/>
      <c r="B31" s="22" t="s">
        <v>171</v>
      </c>
      <c r="C31" s="21">
        <v>0</v>
      </c>
      <c r="D31" s="21">
        <v>70</v>
      </c>
      <c r="E31" s="21">
        <v>300</v>
      </c>
      <c r="F31" s="21">
        <v>210</v>
      </c>
      <c r="G31" s="21">
        <v>0</v>
      </c>
      <c r="H31" s="21">
        <v>0</v>
      </c>
      <c r="I31" s="21"/>
    </row>
    <row r="32" spans="1:9" ht="23.1" customHeight="1" x14ac:dyDescent="0.15">
      <c r="A32" s="394" t="s">
        <v>36</v>
      </c>
      <c r="B32" s="22" t="s">
        <v>7</v>
      </c>
      <c r="C32" s="21"/>
      <c r="D32" s="21">
        <v>100</v>
      </c>
      <c r="E32" s="21"/>
      <c r="F32" s="21">
        <v>90</v>
      </c>
      <c r="G32" s="21"/>
      <c r="H32" s="21"/>
      <c r="I32" s="21"/>
    </row>
    <row r="33" spans="1:9" ht="23.1" customHeight="1" x14ac:dyDescent="0.15">
      <c r="A33" s="395"/>
      <c r="B33" s="22" t="s">
        <v>171</v>
      </c>
      <c r="C33" s="21">
        <v>0</v>
      </c>
      <c r="D33" s="21">
        <v>100</v>
      </c>
      <c r="E33" s="21">
        <v>0</v>
      </c>
      <c r="F33" s="21">
        <v>90</v>
      </c>
      <c r="G33" s="21">
        <v>0</v>
      </c>
      <c r="H33" s="21">
        <v>0</v>
      </c>
      <c r="I33" s="21"/>
    </row>
    <row r="34" spans="1:9" ht="23.1" customHeight="1" x14ac:dyDescent="0.15">
      <c r="A34" s="394" t="s">
        <v>37</v>
      </c>
      <c r="B34" s="22" t="s">
        <v>7</v>
      </c>
      <c r="C34" s="21">
        <v>8</v>
      </c>
      <c r="D34" s="21">
        <v>100</v>
      </c>
      <c r="E34" s="21"/>
      <c r="F34" s="21">
        <v>10</v>
      </c>
      <c r="G34" s="21"/>
      <c r="H34" s="21"/>
      <c r="I34" s="21"/>
    </row>
    <row r="35" spans="1:9" ht="23.1" customHeight="1" x14ac:dyDescent="0.15">
      <c r="A35" s="395"/>
      <c r="B35" s="22" t="s">
        <v>171</v>
      </c>
      <c r="C35" s="21">
        <v>8</v>
      </c>
      <c r="D35" s="21">
        <v>100</v>
      </c>
      <c r="E35" s="21">
        <v>0</v>
      </c>
      <c r="F35" s="21">
        <v>10</v>
      </c>
      <c r="G35" s="21">
        <v>0</v>
      </c>
      <c r="H35" s="21">
        <v>0</v>
      </c>
      <c r="I35" s="21"/>
    </row>
    <row r="36" spans="1:9" ht="23.1" customHeight="1" x14ac:dyDescent="0.15">
      <c r="A36" s="23" t="s">
        <v>83</v>
      </c>
      <c r="B36" s="22" t="s">
        <v>7</v>
      </c>
      <c r="C36" s="24">
        <v>0</v>
      </c>
      <c r="D36" s="24">
        <v>693</v>
      </c>
      <c r="E36" s="24">
        <v>170</v>
      </c>
      <c r="F36" s="21">
        <v>190</v>
      </c>
      <c r="G36" s="21">
        <v>63</v>
      </c>
      <c r="H36" s="21">
        <v>58.5</v>
      </c>
      <c r="I36" s="29" t="s">
        <v>280</v>
      </c>
    </row>
    <row r="37" spans="1:9" ht="23.1" hidden="1" customHeight="1" x14ac:dyDescent="0.15">
      <c r="A37" s="25" t="s">
        <v>84</v>
      </c>
      <c r="B37" s="22" t="s">
        <v>7</v>
      </c>
      <c r="C37" s="21"/>
      <c r="D37" s="21">
        <v>112.13</v>
      </c>
      <c r="E37" s="21">
        <v>28.03</v>
      </c>
      <c r="F37" s="21">
        <v>21.7</v>
      </c>
      <c r="G37" s="21">
        <v>9</v>
      </c>
      <c r="H37" s="21"/>
      <c r="I37" s="21"/>
    </row>
    <row r="38" spans="1:9" ht="23.1" hidden="1" customHeight="1" x14ac:dyDescent="0.15">
      <c r="A38" s="25" t="s">
        <v>85</v>
      </c>
      <c r="B38" s="25"/>
      <c r="C38" s="21"/>
      <c r="D38" s="21">
        <v>51.54</v>
      </c>
      <c r="E38" s="21">
        <v>12.89</v>
      </c>
      <c r="F38" s="21">
        <v>0</v>
      </c>
      <c r="G38" s="21">
        <v>9</v>
      </c>
      <c r="H38" s="21"/>
      <c r="I38" s="21"/>
    </row>
    <row r="39" spans="1:9" ht="23.1" hidden="1" customHeight="1" x14ac:dyDescent="0.15">
      <c r="A39" s="25" t="s">
        <v>86</v>
      </c>
      <c r="B39" s="25"/>
      <c r="C39" s="21"/>
      <c r="D39" s="21">
        <v>22.47</v>
      </c>
      <c r="E39" s="21">
        <v>5.62</v>
      </c>
      <c r="F39" s="21">
        <v>1.5</v>
      </c>
      <c r="G39" s="21">
        <v>6</v>
      </c>
      <c r="H39" s="21"/>
      <c r="I39" s="21"/>
    </row>
    <row r="40" spans="1:9" ht="23.1" hidden="1" customHeight="1" x14ac:dyDescent="0.15">
      <c r="A40" s="25" t="s">
        <v>87</v>
      </c>
      <c r="B40" s="25"/>
      <c r="C40" s="21"/>
      <c r="D40" s="21">
        <v>55.04</v>
      </c>
      <c r="E40" s="21">
        <v>13.76</v>
      </c>
      <c r="F40" s="21">
        <v>0</v>
      </c>
      <c r="G40" s="21">
        <v>6</v>
      </c>
      <c r="H40" s="21"/>
      <c r="I40" s="21"/>
    </row>
    <row r="41" spans="1:9" ht="23.1" hidden="1" customHeight="1" x14ac:dyDescent="0.15">
      <c r="A41" s="25" t="s">
        <v>88</v>
      </c>
      <c r="B41" s="25"/>
      <c r="C41" s="21"/>
      <c r="D41" s="21">
        <v>92.67</v>
      </c>
      <c r="E41" s="21">
        <v>23.17</v>
      </c>
      <c r="F41" s="21">
        <v>0</v>
      </c>
      <c r="G41" s="21">
        <v>4.5</v>
      </c>
      <c r="H41" s="21"/>
      <c r="I41" s="21"/>
    </row>
    <row r="42" spans="1:9" ht="23.1" hidden="1" customHeight="1" x14ac:dyDescent="0.15">
      <c r="A42" s="25" t="s">
        <v>89</v>
      </c>
      <c r="B42" s="25"/>
      <c r="C42" s="21"/>
      <c r="D42" s="21">
        <v>83.33</v>
      </c>
      <c r="E42" s="21">
        <v>16.670000000000002</v>
      </c>
      <c r="F42" s="21">
        <v>75</v>
      </c>
      <c r="G42" s="21">
        <v>4.5</v>
      </c>
      <c r="H42" s="21"/>
      <c r="I42" s="21"/>
    </row>
    <row r="43" spans="1:9" ht="23.1" hidden="1" customHeight="1" x14ac:dyDescent="0.15">
      <c r="A43" s="25" t="s">
        <v>90</v>
      </c>
      <c r="B43" s="25"/>
      <c r="C43" s="21"/>
      <c r="D43" s="21">
        <v>32.99</v>
      </c>
      <c r="E43" s="21">
        <v>8.25</v>
      </c>
      <c r="F43" s="21">
        <v>13.05</v>
      </c>
      <c r="G43" s="21">
        <v>3</v>
      </c>
      <c r="H43" s="21"/>
      <c r="I43" s="21"/>
    </row>
    <row r="44" spans="1:9" ht="23.1" hidden="1" customHeight="1" x14ac:dyDescent="0.15">
      <c r="A44" s="25" t="s">
        <v>91</v>
      </c>
      <c r="B44" s="25"/>
      <c r="C44" s="21"/>
      <c r="D44" s="21">
        <v>77.569999999999993</v>
      </c>
      <c r="E44" s="21">
        <v>19.399999999999999</v>
      </c>
      <c r="F44" s="21">
        <v>18.8</v>
      </c>
      <c r="G44" s="21">
        <v>3</v>
      </c>
      <c r="H44" s="21"/>
      <c r="I44" s="21"/>
    </row>
    <row r="45" spans="1:9" ht="23.1" hidden="1" customHeight="1" x14ac:dyDescent="0.15">
      <c r="A45" s="25" t="s">
        <v>93</v>
      </c>
      <c r="B45" s="25"/>
      <c r="C45" s="21"/>
      <c r="D45" s="21">
        <v>61.17</v>
      </c>
      <c r="E45" s="21">
        <v>15.29</v>
      </c>
      <c r="F45" s="21">
        <v>5.5</v>
      </c>
      <c r="G45" s="21">
        <v>3</v>
      </c>
      <c r="H45" s="21"/>
      <c r="I45" s="21"/>
    </row>
    <row r="46" spans="1:9" ht="23.1" hidden="1" customHeight="1" x14ac:dyDescent="0.15">
      <c r="A46" s="25" t="s">
        <v>94</v>
      </c>
      <c r="B46" s="25"/>
      <c r="C46" s="21"/>
      <c r="D46" s="21">
        <v>45.3</v>
      </c>
      <c r="E46" s="21">
        <v>11.33</v>
      </c>
      <c r="F46" s="21">
        <v>20</v>
      </c>
      <c r="G46" s="21">
        <v>3</v>
      </c>
      <c r="H46" s="21"/>
      <c r="I46" s="21"/>
    </row>
    <row r="47" spans="1:9" ht="23.1" hidden="1" customHeight="1" x14ac:dyDescent="0.15">
      <c r="A47" s="25" t="s">
        <v>95</v>
      </c>
      <c r="B47" s="25"/>
      <c r="C47" s="21"/>
      <c r="D47" s="21">
        <v>2.5099999999999998</v>
      </c>
      <c r="E47" s="21">
        <v>0.63</v>
      </c>
      <c r="F47" s="21">
        <v>21.68</v>
      </c>
      <c r="G47" s="21">
        <v>3</v>
      </c>
      <c r="H47" s="21"/>
      <c r="I47" s="21"/>
    </row>
    <row r="48" spans="1:9" ht="23.1" hidden="1" customHeight="1" x14ac:dyDescent="0.15">
      <c r="A48" s="25" t="s">
        <v>96</v>
      </c>
      <c r="B48" s="25"/>
      <c r="C48" s="21"/>
      <c r="D48" s="21">
        <v>33.74</v>
      </c>
      <c r="E48" s="21">
        <v>8.44</v>
      </c>
      <c r="F48" s="21">
        <v>5.53</v>
      </c>
      <c r="G48" s="21">
        <v>3</v>
      </c>
      <c r="H48" s="21"/>
      <c r="I48" s="21"/>
    </row>
    <row r="49" spans="1:9" ht="23.1" hidden="1" customHeight="1" x14ac:dyDescent="0.15">
      <c r="A49" s="25" t="s">
        <v>97</v>
      </c>
      <c r="B49" s="25"/>
      <c r="C49" s="21"/>
      <c r="D49" s="21">
        <v>21.71</v>
      </c>
      <c r="E49" s="21">
        <v>5.43</v>
      </c>
      <c r="F49" s="21">
        <v>0</v>
      </c>
      <c r="G49" s="21">
        <v>3</v>
      </c>
      <c r="H49" s="21"/>
      <c r="I49" s="21"/>
    </row>
    <row r="50" spans="1:9" ht="23.1" hidden="1" customHeight="1" x14ac:dyDescent="0.15">
      <c r="A50" s="25" t="s">
        <v>99</v>
      </c>
      <c r="B50" s="25"/>
      <c r="C50" s="21"/>
      <c r="D50" s="21">
        <v>0</v>
      </c>
      <c r="E50" s="21">
        <v>0</v>
      </c>
      <c r="F50" s="21">
        <v>0</v>
      </c>
      <c r="G50" s="21">
        <v>3</v>
      </c>
      <c r="H50" s="21"/>
      <c r="I50" s="21"/>
    </row>
    <row r="51" spans="1:9" ht="23.1" hidden="1" customHeight="1" x14ac:dyDescent="0.15">
      <c r="A51" s="25" t="s">
        <v>100</v>
      </c>
      <c r="B51" s="25"/>
      <c r="C51" s="21"/>
      <c r="D51" s="21">
        <v>0</v>
      </c>
      <c r="E51" s="21">
        <v>0</v>
      </c>
      <c r="F51" s="21">
        <v>7.6</v>
      </c>
      <c r="G51" s="21"/>
      <c r="H51" s="21"/>
      <c r="I51" s="21"/>
    </row>
    <row r="52" spans="1:9" ht="23.1" customHeight="1" x14ac:dyDescent="0.15">
      <c r="A52" s="23" t="s">
        <v>101</v>
      </c>
      <c r="B52" s="22" t="s">
        <v>7</v>
      </c>
      <c r="C52" s="24">
        <v>0</v>
      </c>
      <c r="D52" s="24">
        <v>280</v>
      </c>
      <c r="E52" s="24">
        <v>70</v>
      </c>
      <c r="F52" s="21">
        <v>10</v>
      </c>
      <c r="G52" s="21"/>
      <c r="H52" s="21"/>
      <c r="I52" s="29" t="s">
        <v>280</v>
      </c>
    </row>
    <row r="53" spans="1:9" ht="21" hidden="1" customHeight="1" x14ac:dyDescent="0.15">
      <c r="A53" s="26" t="s">
        <v>102</v>
      </c>
      <c r="B53" s="26"/>
      <c r="C53" s="26"/>
      <c r="D53" s="27"/>
      <c r="E53" s="21">
        <v>56.265155</v>
      </c>
      <c r="F53" s="21"/>
      <c r="G53" s="28"/>
    </row>
    <row r="54" spans="1:9" ht="21" hidden="1" customHeight="1" x14ac:dyDescent="0.15">
      <c r="A54" s="26" t="s">
        <v>103</v>
      </c>
      <c r="B54" s="26"/>
      <c r="C54" s="26"/>
      <c r="D54" s="27"/>
      <c r="E54" s="21">
        <v>32.489488000000001</v>
      </c>
      <c r="F54" s="21"/>
      <c r="G54" s="28"/>
    </row>
    <row r="55" spans="1:9" ht="21" hidden="1" customHeight="1" x14ac:dyDescent="0.15">
      <c r="A55" s="26" t="s">
        <v>104</v>
      </c>
      <c r="B55" s="26"/>
      <c r="C55" s="26"/>
      <c r="D55" s="27"/>
      <c r="E55" s="21">
        <v>79.930276000000006</v>
      </c>
      <c r="F55" s="21"/>
      <c r="G55" s="28"/>
    </row>
    <row r="56" spans="1:9" ht="21" hidden="1" customHeight="1" x14ac:dyDescent="0.15">
      <c r="A56" s="26" t="s">
        <v>105</v>
      </c>
      <c r="B56" s="26"/>
      <c r="C56" s="26"/>
      <c r="D56" s="27"/>
      <c r="E56" s="21">
        <v>33.459322999999998</v>
      </c>
      <c r="F56" s="21"/>
      <c r="G56" s="28"/>
    </row>
    <row r="57" spans="1:9" ht="21" hidden="1" customHeight="1" x14ac:dyDescent="0.15">
      <c r="A57" s="26" t="s">
        <v>106</v>
      </c>
      <c r="B57" s="26"/>
      <c r="C57" s="26"/>
      <c r="D57" s="27"/>
      <c r="E57" s="21">
        <v>48.358294999999998</v>
      </c>
      <c r="F57" s="21"/>
      <c r="G57" s="28"/>
    </row>
    <row r="58" spans="1:9" ht="21" hidden="1" customHeight="1" x14ac:dyDescent="0.15">
      <c r="A58" s="26" t="s">
        <v>107</v>
      </c>
      <c r="B58" s="26"/>
      <c r="C58" s="26"/>
      <c r="D58" s="27"/>
      <c r="E58" s="21">
        <v>52.820372999999996</v>
      </c>
      <c r="F58" s="21"/>
      <c r="G58" s="28"/>
    </row>
    <row r="59" spans="1:9" ht="21" hidden="1" customHeight="1" x14ac:dyDescent="0.15">
      <c r="A59" s="26" t="s">
        <v>108</v>
      </c>
      <c r="B59" s="26"/>
      <c r="C59" s="26"/>
      <c r="D59" s="27"/>
      <c r="E59" s="21">
        <v>179.47050100000001</v>
      </c>
      <c r="F59" s="21"/>
      <c r="G59" s="28"/>
    </row>
    <row r="60" spans="1:9" ht="21" hidden="1" customHeight="1" x14ac:dyDescent="0.15">
      <c r="A60" s="26" t="s">
        <v>109</v>
      </c>
      <c r="B60" s="26"/>
      <c r="C60" s="26"/>
      <c r="D60" s="27"/>
      <c r="E60" s="21">
        <v>38.913432</v>
      </c>
      <c r="F60" s="21"/>
      <c r="G60" s="28"/>
    </row>
    <row r="61" spans="1:9" ht="21" hidden="1" customHeight="1" x14ac:dyDescent="0.15">
      <c r="A61" s="26" t="s">
        <v>110</v>
      </c>
      <c r="B61" s="26"/>
      <c r="C61" s="26"/>
      <c r="D61" s="27"/>
      <c r="E61" s="21">
        <v>60.282103999999997</v>
      </c>
      <c r="F61" s="21"/>
      <c r="G61" s="28"/>
    </row>
    <row r="62" spans="1:9" ht="21" hidden="1" customHeight="1" x14ac:dyDescent="0.15">
      <c r="A62" s="26" t="s">
        <v>111</v>
      </c>
      <c r="B62" s="26"/>
      <c r="C62" s="26"/>
      <c r="D62" s="27"/>
      <c r="E62" s="21">
        <v>82.324437000000003</v>
      </c>
      <c r="F62" s="21"/>
      <c r="G62" s="28"/>
    </row>
    <row r="63" spans="1:9" ht="21" hidden="1" customHeight="1" x14ac:dyDescent="0.15">
      <c r="A63" s="26" t="s">
        <v>112</v>
      </c>
      <c r="B63" s="26"/>
      <c r="C63" s="26"/>
      <c r="D63" s="27"/>
      <c r="E63" s="21">
        <v>65.362260000000006</v>
      </c>
      <c r="F63" s="21"/>
      <c r="G63" s="28"/>
    </row>
    <row r="64" spans="1:9" ht="21" hidden="1" customHeight="1" x14ac:dyDescent="0.15">
      <c r="A64" s="26" t="s">
        <v>113</v>
      </c>
      <c r="B64" s="26"/>
      <c r="C64" s="26"/>
      <c r="D64" s="27"/>
      <c r="E64" s="21">
        <v>11.755509999999999</v>
      </c>
      <c r="F64" s="21"/>
      <c r="G64" s="28"/>
    </row>
    <row r="65" spans="1:7" ht="21" hidden="1" customHeight="1" x14ac:dyDescent="0.15">
      <c r="A65" s="26" t="s">
        <v>114</v>
      </c>
      <c r="B65" s="26"/>
      <c r="C65" s="26"/>
      <c r="D65" s="27"/>
      <c r="E65" s="21">
        <v>20.241140000000001</v>
      </c>
      <c r="F65" s="21"/>
      <c r="G65" s="28"/>
    </row>
    <row r="66" spans="1:7" ht="21" hidden="1" customHeight="1" x14ac:dyDescent="0.15">
      <c r="A66" s="26" t="s">
        <v>115</v>
      </c>
      <c r="B66" s="26"/>
      <c r="C66" s="26"/>
      <c r="D66" s="27"/>
      <c r="E66" s="21">
        <v>79.900577999999996</v>
      </c>
      <c r="F66" s="21"/>
      <c r="G66" s="28"/>
    </row>
    <row r="67" spans="1:7" ht="21" hidden="1" customHeight="1" x14ac:dyDescent="0.15">
      <c r="A67" s="26" t="s">
        <v>116</v>
      </c>
      <c r="B67" s="26"/>
      <c r="C67" s="26"/>
      <c r="D67" s="27"/>
      <c r="E67" s="21">
        <v>13.081783</v>
      </c>
      <c r="F67" s="21"/>
      <c r="G67" s="28"/>
    </row>
    <row r="68" spans="1:7" ht="21" hidden="1" customHeight="1" x14ac:dyDescent="0.15">
      <c r="A68" s="26" t="s">
        <v>117</v>
      </c>
      <c r="B68" s="26"/>
      <c r="C68" s="26"/>
      <c r="D68" s="27"/>
      <c r="E68" s="27"/>
      <c r="F68" s="21"/>
      <c r="G68" s="28"/>
    </row>
  </sheetData>
  <mergeCells count="21">
    <mergeCell ref="A32:A33"/>
    <mergeCell ref="A34:A35"/>
    <mergeCell ref="G3:G4"/>
    <mergeCell ref="H3:H4"/>
    <mergeCell ref="I3:I4"/>
    <mergeCell ref="A3:B4"/>
    <mergeCell ref="A22:A23"/>
    <mergeCell ref="A24:A25"/>
    <mergeCell ref="A26:A27"/>
    <mergeCell ref="A28:A29"/>
    <mergeCell ref="A30:A31"/>
    <mergeCell ref="A12:A13"/>
    <mergeCell ref="A14:A15"/>
    <mergeCell ref="A16:A17"/>
    <mergeCell ref="A18:A19"/>
    <mergeCell ref="A20:A21"/>
    <mergeCell ref="A1:I1"/>
    <mergeCell ref="C3:E3"/>
    <mergeCell ref="A5:A7"/>
    <mergeCell ref="A8:A9"/>
    <mergeCell ref="A10:A11"/>
  </mergeCells>
  <phoneticPr fontId="31" type="noConversion"/>
  <printOptions horizontalCentered="1"/>
  <pageMargins left="0.27559055118110198" right="0.15748031496063" top="0.55118110236220497" bottom="0.35433070866141703" header="0.27559055118110198" footer="0.196850393700787"/>
  <pageSetup paperSize="9" scale="88" fitToHeight="0" orientation="landscape"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18"/>
  <sheetViews>
    <sheetView workbookViewId="0">
      <selection activeCell="T26" sqref="T26"/>
    </sheetView>
  </sheetViews>
  <sheetFormatPr defaultColWidth="9" defaultRowHeight="14.25" x14ac:dyDescent="0.15"/>
  <cols>
    <col min="1" max="1" width="5.125" customWidth="1"/>
    <col min="2" max="2" width="10.875" customWidth="1"/>
    <col min="3" max="3" width="19.5" customWidth="1"/>
    <col min="4" max="4" width="32.625" customWidth="1"/>
    <col min="5" max="5" width="45.625" customWidth="1"/>
    <col min="6" max="6" width="11" style="4" customWidth="1"/>
    <col min="7" max="7" width="11.125" customWidth="1"/>
  </cols>
  <sheetData>
    <row r="1" spans="1:8" ht="33.75" customHeight="1" x14ac:dyDescent="0.15">
      <c r="A1" s="402" t="s">
        <v>281</v>
      </c>
      <c r="B1" s="402"/>
      <c r="C1" s="402"/>
      <c r="D1" s="402"/>
      <c r="E1" s="402"/>
      <c r="F1" s="402"/>
      <c r="G1" s="402"/>
    </row>
    <row r="2" spans="1:8" s="1" customFormat="1" ht="16.5" customHeight="1" x14ac:dyDescent="0.15">
      <c r="A2" s="403" t="s">
        <v>333</v>
      </c>
      <c r="B2" s="404"/>
      <c r="C2" s="404"/>
      <c r="D2" s="5"/>
      <c r="E2" s="5"/>
      <c r="F2" s="5"/>
      <c r="G2" s="5"/>
    </row>
    <row r="3" spans="1:8" s="2" customFormat="1" ht="23.25" customHeight="1" x14ac:dyDescent="0.15">
      <c r="A3" s="405" t="s">
        <v>282</v>
      </c>
      <c r="B3" s="406" t="s">
        <v>283</v>
      </c>
      <c r="C3" s="405" t="s">
        <v>284</v>
      </c>
      <c r="D3" s="405" t="s">
        <v>285</v>
      </c>
      <c r="E3" s="405" t="s">
        <v>286</v>
      </c>
      <c r="F3" s="405" t="s">
        <v>287</v>
      </c>
      <c r="G3" s="405" t="s">
        <v>78</v>
      </c>
    </row>
    <row r="4" spans="1:8" s="2" customFormat="1" ht="23.25" customHeight="1" x14ac:dyDescent="0.15">
      <c r="A4" s="405"/>
      <c r="B4" s="407"/>
      <c r="C4" s="405"/>
      <c r="D4" s="405"/>
      <c r="E4" s="405"/>
      <c r="F4" s="405"/>
      <c r="G4" s="405"/>
    </row>
    <row r="5" spans="1:8" s="2" customFormat="1" ht="87" customHeight="1" x14ac:dyDescent="0.15">
      <c r="A5" s="7">
        <v>1</v>
      </c>
      <c r="B5" s="408" t="s">
        <v>288</v>
      </c>
      <c r="C5" s="7" t="s">
        <v>289</v>
      </c>
      <c r="D5" s="7" t="s">
        <v>290</v>
      </c>
      <c r="E5" s="8" t="s">
        <v>291</v>
      </c>
      <c r="F5" s="9">
        <v>6450</v>
      </c>
      <c r="G5" s="7"/>
      <c r="H5" s="10"/>
    </row>
    <row r="6" spans="1:8" s="3" customFormat="1" ht="51.75" customHeight="1" x14ac:dyDescent="0.15">
      <c r="A6" s="7">
        <v>2</v>
      </c>
      <c r="B6" s="409"/>
      <c r="C6" s="7" t="s">
        <v>292</v>
      </c>
      <c r="D6" s="7" t="s">
        <v>293</v>
      </c>
      <c r="E6" s="8" t="s">
        <v>294</v>
      </c>
      <c r="F6" s="9">
        <v>5355</v>
      </c>
      <c r="G6" s="7" t="s">
        <v>295</v>
      </c>
      <c r="H6" s="10"/>
    </row>
    <row r="7" spans="1:8" s="3" customFormat="1" ht="53.45" customHeight="1" x14ac:dyDescent="0.15">
      <c r="A7" s="7">
        <v>3</v>
      </c>
      <c r="B7" s="409"/>
      <c r="C7" s="7" t="s">
        <v>296</v>
      </c>
      <c r="D7" s="7" t="s">
        <v>297</v>
      </c>
      <c r="E7" s="8" t="s">
        <v>298</v>
      </c>
      <c r="F7" s="9">
        <v>1800</v>
      </c>
      <c r="G7" s="7"/>
      <c r="H7" s="10"/>
    </row>
    <row r="8" spans="1:8" s="3" customFormat="1" ht="30.4" customHeight="1" x14ac:dyDescent="0.15">
      <c r="A8" s="7">
        <v>4</v>
      </c>
      <c r="B8" s="409"/>
      <c r="C8" s="7" t="s">
        <v>299</v>
      </c>
      <c r="D8" s="7" t="s">
        <v>297</v>
      </c>
      <c r="E8" s="8" t="s">
        <v>300</v>
      </c>
      <c r="F8" s="9">
        <v>1600</v>
      </c>
      <c r="G8" s="7"/>
      <c r="H8" s="10"/>
    </row>
    <row r="9" spans="1:8" s="3" customFormat="1" ht="53.45" customHeight="1" x14ac:dyDescent="0.15">
      <c r="A9" s="7">
        <v>5</v>
      </c>
      <c r="B9" s="410"/>
      <c r="C9" s="7" t="s">
        <v>301</v>
      </c>
      <c r="D9" s="7" t="s">
        <v>302</v>
      </c>
      <c r="E9" s="8" t="s">
        <v>303</v>
      </c>
      <c r="F9" s="9">
        <v>2500</v>
      </c>
      <c r="G9" s="7"/>
      <c r="H9" s="10"/>
    </row>
    <row r="10" spans="1:8" s="3" customFormat="1" ht="134.1" customHeight="1" x14ac:dyDescent="0.15">
      <c r="A10" s="7">
        <v>6</v>
      </c>
      <c r="B10" s="7" t="s">
        <v>304</v>
      </c>
      <c r="C10" s="7" t="s">
        <v>305</v>
      </c>
      <c r="D10" s="7" t="s">
        <v>306</v>
      </c>
      <c r="E10" s="411" t="s">
        <v>334</v>
      </c>
      <c r="F10" s="9">
        <v>95000</v>
      </c>
      <c r="G10" s="7" t="s">
        <v>307</v>
      </c>
      <c r="H10" s="10"/>
    </row>
    <row r="11" spans="1:8" s="3" customFormat="1" ht="46.7" customHeight="1" x14ac:dyDescent="0.15">
      <c r="A11" s="7">
        <v>7</v>
      </c>
      <c r="B11" s="408" t="s">
        <v>304</v>
      </c>
      <c r="C11" s="7" t="s">
        <v>308</v>
      </c>
      <c r="D11" s="7" t="s">
        <v>297</v>
      </c>
      <c r="E11" s="8" t="s">
        <v>309</v>
      </c>
      <c r="F11" s="9">
        <v>21000</v>
      </c>
      <c r="G11" s="7"/>
      <c r="H11" s="10"/>
    </row>
    <row r="12" spans="1:8" s="3" customFormat="1" ht="45.4" customHeight="1" x14ac:dyDescent="0.15">
      <c r="A12" s="7">
        <v>8</v>
      </c>
      <c r="B12" s="410"/>
      <c r="C12" s="7" t="s">
        <v>310</v>
      </c>
      <c r="D12" s="7" t="s">
        <v>297</v>
      </c>
      <c r="E12" s="8" t="s">
        <v>311</v>
      </c>
      <c r="F12" s="9">
        <v>51410</v>
      </c>
      <c r="G12" s="7" t="s">
        <v>312</v>
      </c>
      <c r="H12" s="10"/>
    </row>
    <row r="13" spans="1:8" s="3" customFormat="1" ht="57.75" customHeight="1" x14ac:dyDescent="0.15">
      <c r="A13" s="7">
        <v>9</v>
      </c>
      <c r="B13" s="408" t="s">
        <v>313</v>
      </c>
      <c r="C13" s="7" t="s">
        <v>314</v>
      </c>
      <c r="D13" s="7" t="s">
        <v>315</v>
      </c>
      <c r="E13" s="8" t="s">
        <v>316</v>
      </c>
      <c r="F13" s="9">
        <v>9500</v>
      </c>
      <c r="G13" s="7"/>
      <c r="H13" s="10"/>
    </row>
    <row r="14" spans="1:8" s="3" customFormat="1" ht="46.7" customHeight="1" x14ac:dyDescent="0.15">
      <c r="A14" s="7">
        <v>10</v>
      </c>
      <c r="B14" s="410"/>
      <c r="C14" s="7" t="s">
        <v>317</v>
      </c>
      <c r="D14" s="7" t="s">
        <v>318</v>
      </c>
      <c r="E14" s="411" t="s">
        <v>336</v>
      </c>
      <c r="F14" s="9">
        <v>2200</v>
      </c>
      <c r="G14" s="7"/>
      <c r="H14" s="10"/>
    </row>
    <row r="15" spans="1:8" s="3" customFormat="1" ht="45" customHeight="1" x14ac:dyDescent="0.15">
      <c r="A15" s="7">
        <v>11</v>
      </c>
      <c r="B15" s="408" t="s">
        <v>319</v>
      </c>
      <c r="C15" s="7" t="s">
        <v>320</v>
      </c>
      <c r="D15" s="7" t="s">
        <v>293</v>
      </c>
      <c r="E15" s="411" t="s">
        <v>335</v>
      </c>
      <c r="F15" s="9">
        <v>340</v>
      </c>
      <c r="G15" s="7"/>
      <c r="H15" s="10"/>
    </row>
    <row r="16" spans="1:8" s="3" customFormat="1" ht="61.35" customHeight="1" x14ac:dyDescent="0.15">
      <c r="A16" s="7">
        <v>12</v>
      </c>
      <c r="B16" s="409"/>
      <c r="C16" s="7" t="s">
        <v>321</v>
      </c>
      <c r="D16" s="7" t="s">
        <v>293</v>
      </c>
      <c r="E16" s="8" t="s">
        <v>322</v>
      </c>
      <c r="F16" s="9">
        <v>1000</v>
      </c>
      <c r="G16" s="7"/>
      <c r="H16" s="10"/>
    </row>
    <row r="17" spans="1:8" s="3" customFormat="1" ht="72.95" customHeight="1" x14ac:dyDescent="0.15">
      <c r="A17" s="7">
        <v>13</v>
      </c>
      <c r="B17" s="410"/>
      <c r="C17" s="7" t="s">
        <v>323</v>
      </c>
      <c r="D17" s="7" t="s">
        <v>293</v>
      </c>
      <c r="E17" s="8" t="s">
        <v>324</v>
      </c>
      <c r="F17" s="9">
        <v>5770</v>
      </c>
      <c r="G17" s="7" t="s">
        <v>295</v>
      </c>
      <c r="H17" s="10"/>
    </row>
    <row r="18" spans="1:8" x14ac:dyDescent="0.15">
      <c r="F18" s="11"/>
    </row>
  </sheetData>
  <mergeCells count="13">
    <mergeCell ref="B11:B12"/>
    <mergeCell ref="B13:B14"/>
    <mergeCell ref="B15:B17"/>
    <mergeCell ref="C3:C4"/>
    <mergeCell ref="D3:D4"/>
    <mergeCell ref="A1:G1"/>
    <mergeCell ref="A2:C2"/>
    <mergeCell ref="A3:A4"/>
    <mergeCell ref="B3:B4"/>
    <mergeCell ref="B5:B9"/>
    <mergeCell ref="E3:E4"/>
    <mergeCell ref="F3:F4"/>
    <mergeCell ref="G3:G4"/>
  </mergeCells>
  <phoneticPr fontId="31" type="noConversion"/>
  <printOptions horizontalCentered="1"/>
  <pageMargins left="0.71" right="0.71" top="0.75" bottom="0.75" header="0.31" footer="0.31"/>
  <pageSetup paperSize="9" scale="90" fitToHeight="0" orientation="landscape"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2"/>
  <sheetViews>
    <sheetView showZeros="0" showOutlineSymbols="0" workbookViewId="0">
      <pane xSplit="2" ySplit="7" topLeftCell="C11" activePane="bottomRight" state="frozen"/>
      <selection pane="topRight"/>
      <selection pane="bottomLeft"/>
      <selection pane="bottomRight" activeCell="T26" sqref="T26"/>
    </sheetView>
  </sheetViews>
  <sheetFormatPr defaultColWidth="9" defaultRowHeight="14.25" x14ac:dyDescent="0.15"/>
  <cols>
    <col min="1" max="1" width="7.125" style="210" customWidth="1"/>
    <col min="2" max="2" width="10.5" style="210" customWidth="1"/>
    <col min="3" max="3" width="10.25" style="210" customWidth="1"/>
    <col min="4" max="4" width="10.5" style="210" customWidth="1"/>
    <col min="5" max="5" width="10.375" style="210" customWidth="1"/>
    <col min="6" max="6" width="9.625" style="210" customWidth="1"/>
    <col min="7" max="7" width="9.75" style="210" customWidth="1"/>
    <col min="8" max="8" width="6.75" style="210" customWidth="1"/>
    <col min="9" max="9" width="8.875" style="210" customWidth="1"/>
    <col min="10" max="10" width="7.625" style="210" customWidth="1"/>
    <col min="11" max="12" width="9.375" style="210" customWidth="1"/>
    <col min="13" max="14" width="8.5" style="210" customWidth="1"/>
    <col min="15" max="15" width="6.875" style="210" customWidth="1"/>
    <col min="16" max="17" width="8.625" style="210" customWidth="1"/>
    <col min="18" max="18" width="9.375" style="210" customWidth="1"/>
    <col min="19" max="16384" width="9" style="210"/>
  </cols>
  <sheetData>
    <row r="1" spans="1:18" ht="23.25" customHeight="1" x14ac:dyDescent="0.15">
      <c r="A1" s="232" t="s">
        <v>0</v>
      </c>
      <c r="B1" s="233"/>
      <c r="C1" s="233"/>
      <c r="D1" s="233"/>
      <c r="E1" s="233"/>
      <c r="F1" s="233"/>
      <c r="G1" s="233"/>
      <c r="H1" s="233"/>
      <c r="I1" s="233"/>
      <c r="J1" s="233"/>
      <c r="K1" s="233"/>
      <c r="L1" s="233"/>
      <c r="M1" s="233"/>
      <c r="N1" s="233"/>
      <c r="O1" s="233"/>
      <c r="P1" s="233"/>
      <c r="Q1" s="233"/>
      <c r="R1" s="233"/>
    </row>
    <row r="2" spans="1:18" ht="21.75" customHeight="1" x14ac:dyDescent="0.15">
      <c r="A2" s="192" t="s">
        <v>1</v>
      </c>
      <c r="B2" s="211"/>
      <c r="C2" s="211"/>
      <c r="D2" s="211"/>
      <c r="E2" s="211"/>
      <c r="F2" s="211"/>
      <c r="G2" s="211"/>
      <c r="H2" s="211"/>
      <c r="I2" s="211"/>
      <c r="J2" s="211"/>
      <c r="K2" s="211"/>
      <c r="L2" s="211"/>
      <c r="M2" s="211"/>
      <c r="N2" s="211"/>
      <c r="O2" s="211"/>
      <c r="P2" s="211"/>
      <c r="Q2" s="211"/>
      <c r="R2" s="192" t="s">
        <v>2</v>
      </c>
    </row>
    <row r="3" spans="1:18" s="208" customFormat="1" ht="21.75" customHeight="1" x14ac:dyDescent="0.15">
      <c r="A3" s="230" t="s">
        <v>3</v>
      </c>
      <c r="B3" s="230" t="s">
        <v>4</v>
      </c>
      <c r="C3" s="230" t="s">
        <v>5</v>
      </c>
      <c r="D3" s="230"/>
      <c r="E3" s="230"/>
      <c r="F3" s="230"/>
      <c r="G3" s="230"/>
      <c r="H3" s="230"/>
      <c r="I3" s="230"/>
      <c r="J3" s="230"/>
      <c r="K3" s="230"/>
      <c r="L3" s="230"/>
      <c r="M3" s="230"/>
      <c r="N3" s="230"/>
      <c r="O3" s="230"/>
      <c r="P3" s="230"/>
      <c r="Q3" s="230"/>
      <c r="R3" s="230" t="s">
        <v>6</v>
      </c>
    </row>
    <row r="4" spans="1:18" s="208" customFormat="1" ht="23.25" customHeight="1" x14ac:dyDescent="0.15">
      <c r="A4" s="230"/>
      <c r="B4" s="230"/>
      <c r="C4" s="230" t="s">
        <v>7</v>
      </c>
      <c r="D4" s="230" t="s">
        <v>8</v>
      </c>
      <c r="E4" s="230"/>
      <c r="F4" s="230"/>
      <c r="G4" s="230"/>
      <c r="H4" s="230"/>
      <c r="I4" s="230"/>
      <c r="J4" s="231" t="s">
        <v>9</v>
      </c>
      <c r="K4" s="230" t="s">
        <v>10</v>
      </c>
      <c r="L4" s="230"/>
      <c r="M4" s="230"/>
      <c r="N4" s="230" t="s">
        <v>11</v>
      </c>
      <c r="O4" s="231" t="s">
        <v>12</v>
      </c>
      <c r="P4" s="230" t="s">
        <v>13</v>
      </c>
      <c r="Q4" s="230" t="s">
        <v>14</v>
      </c>
      <c r="R4" s="230"/>
    </row>
    <row r="5" spans="1:18" ht="27.75" customHeight="1" x14ac:dyDescent="0.15">
      <c r="A5" s="230"/>
      <c r="B5" s="230"/>
      <c r="C5" s="230"/>
      <c r="D5" s="230" t="s">
        <v>15</v>
      </c>
      <c r="E5" s="230" t="s">
        <v>16</v>
      </c>
      <c r="F5" s="230"/>
      <c r="G5" s="230"/>
      <c r="H5" s="231" t="s">
        <v>17</v>
      </c>
      <c r="I5" s="231" t="s">
        <v>18</v>
      </c>
      <c r="J5" s="231"/>
      <c r="K5" s="230" t="s">
        <v>15</v>
      </c>
      <c r="L5" s="230" t="s">
        <v>19</v>
      </c>
      <c r="M5" s="230" t="s">
        <v>20</v>
      </c>
      <c r="N5" s="230"/>
      <c r="O5" s="231"/>
      <c r="P5" s="230"/>
      <c r="Q5" s="230"/>
      <c r="R5" s="230"/>
    </row>
    <row r="6" spans="1:18" s="209" customFormat="1" ht="25.5" customHeight="1" x14ac:dyDescent="0.15">
      <c r="A6" s="230"/>
      <c r="B6" s="230"/>
      <c r="C6" s="230"/>
      <c r="D6" s="230"/>
      <c r="E6" s="212" t="s">
        <v>15</v>
      </c>
      <c r="F6" s="212" t="s">
        <v>21</v>
      </c>
      <c r="G6" s="213" t="s">
        <v>22</v>
      </c>
      <c r="H6" s="231"/>
      <c r="I6" s="231"/>
      <c r="J6" s="231"/>
      <c r="K6" s="230"/>
      <c r="L6" s="230"/>
      <c r="M6" s="230"/>
      <c r="N6" s="230"/>
      <c r="O6" s="231"/>
      <c r="P6" s="230"/>
      <c r="Q6" s="230"/>
      <c r="R6" s="230"/>
    </row>
    <row r="7" spans="1:18" s="209" customFormat="1" ht="27.75" hidden="1" customHeight="1" x14ac:dyDescent="0.15">
      <c r="A7" s="214">
        <v>1</v>
      </c>
      <c r="B7" s="214">
        <v>3</v>
      </c>
      <c r="C7" s="214">
        <v>4</v>
      </c>
      <c r="D7" s="214">
        <v>5</v>
      </c>
      <c r="E7" s="214">
        <v>6</v>
      </c>
      <c r="F7" s="214">
        <v>7</v>
      </c>
      <c r="G7" s="214">
        <v>8</v>
      </c>
      <c r="H7" s="214">
        <v>9</v>
      </c>
      <c r="I7" s="214">
        <v>10</v>
      </c>
      <c r="J7" s="214">
        <v>11</v>
      </c>
      <c r="K7" s="214">
        <v>12</v>
      </c>
      <c r="L7" s="214">
        <v>13</v>
      </c>
      <c r="M7" s="214">
        <v>15</v>
      </c>
      <c r="N7" s="214">
        <v>16</v>
      </c>
      <c r="O7" s="214">
        <v>19</v>
      </c>
      <c r="P7" s="214">
        <v>20</v>
      </c>
      <c r="Q7" s="214">
        <v>28</v>
      </c>
      <c r="R7" s="214">
        <v>29</v>
      </c>
    </row>
    <row r="8" spans="1:18" ht="27.75" customHeight="1" x14ac:dyDescent="0.15">
      <c r="A8" s="215" t="s">
        <v>23</v>
      </c>
      <c r="B8" s="216">
        <v>23733463</v>
      </c>
      <c r="C8" s="216">
        <v>16022003.199999999</v>
      </c>
      <c r="D8" s="216">
        <v>10805731.140000001</v>
      </c>
      <c r="E8" s="216">
        <v>10448577.380000001</v>
      </c>
      <c r="F8" s="216">
        <v>8649258.5</v>
      </c>
      <c r="G8" s="216">
        <v>1599504.2</v>
      </c>
      <c r="H8" s="216">
        <v>8522.4500000000007</v>
      </c>
      <c r="I8" s="216">
        <v>348631.31</v>
      </c>
      <c r="J8" s="216">
        <v>16346.8</v>
      </c>
      <c r="K8" s="216">
        <v>3512991.74</v>
      </c>
      <c r="L8" s="216">
        <v>3381539.14</v>
      </c>
      <c r="M8" s="216">
        <v>131452.6</v>
      </c>
      <c r="N8" s="216">
        <v>569467.01</v>
      </c>
      <c r="O8" s="216">
        <v>4280.83</v>
      </c>
      <c r="P8" s="216">
        <v>818615.8</v>
      </c>
      <c r="Q8" s="219">
        <v>294569.88</v>
      </c>
      <c r="R8" s="216">
        <v>7703556.9500000002</v>
      </c>
    </row>
    <row r="9" spans="1:18" ht="27.75" customHeight="1" x14ac:dyDescent="0.15">
      <c r="A9" s="217" t="s">
        <v>24</v>
      </c>
      <c r="B9" s="218">
        <v>2211740.6</v>
      </c>
      <c r="C9" s="218">
        <v>1104857.32</v>
      </c>
      <c r="D9" s="218">
        <v>806903.06</v>
      </c>
      <c r="E9" s="218">
        <v>776800.38</v>
      </c>
      <c r="F9" s="218">
        <v>642070.69999999995</v>
      </c>
      <c r="G9" s="218">
        <v>73165.8</v>
      </c>
      <c r="H9" s="218">
        <v>0</v>
      </c>
      <c r="I9" s="218">
        <v>30102.68</v>
      </c>
      <c r="J9" s="218">
        <v>2386.1999999999998</v>
      </c>
      <c r="K9" s="218">
        <v>205975.77</v>
      </c>
      <c r="L9" s="218">
        <v>203416.19</v>
      </c>
      <c r="M9" s="218">
        <v>2559.58</v>
      </c>
      <c r="N9" s="218">
        <v>3959.96</v>
      </c>
      <c r="O9" s="218">
        <v>1041.25</v>
      </c>
      <c r="P9" s="218">
        <v>58249.06</v>
      </c>
      <c r="Q9" s="220">
        <v>26342.02</v>
      </c>
      <c r="R9" s="218">
        <v>1105528.53</v>
      </c>
    </row>
    <row r="10" spans="1:18" ht="27.75" customHeight="1" x14ac:dyDescent="0.15">
      <c r="A10" s="217" t="s">
        <v>25</v>
      </c>
      <c r="B10" s="218">
        <v>1861585.3</v>
      </c>
      <c r="C10" s="218">
        <v>1271465.48</v>
      </c>
      <c r="D10" s="218">
        <v>888744.53</v>
      </c>
      <c r="E10" s="218">
        <v>839330.65</v>
      </c>
      <c r="F10" s="218">
        <v>660860.4</v>
      </c>
      <c r="G10" s="218">
        <v>157917.79999999999</v>
      </c>
      <c r="H10" s="218">
        <v>0</v>
      </c>
      <c r="I10" s="218">
        <v>49413.88</v>
      </c>
      <c r="J10" s="218">
        <v>2.59</v>
      </c>
      <c r="K10" s="218">
        <v>258829.32</v>
      </c>
      <c r="L10" s="218">
        <v>253936.85</v>
      </c>
      <c r="M10" s="218">
        <v>4892.47</v>
      </c>
      <c r="N10" s="218">
        <v>56837.48</v>
      </c>
      <c r="O10" s="218">
        <v>528.01</v>
      </c>
      <c r="P10" s="218">
        <v>52992.639999999999</v>
      </c>
      <c r="Q10" s="220">
        <v>13530.91</v>
      </c>
      <c r="R10" s="218">
        <v>588911.82999999996</v>
      </c>
    </row>
    <row r="11" spans="1:18" ht="27.75" customHeight="1" x14ac:dyDescent="0.15">
      <c r="A11" s="217" t="s">
        <v>26</v>
      </c>
      <c r="B11" s="218">
        <v>2768656</v>
      </c>
      <c r="C11" s="218">
        <v>2095409.46</v>
      </c>
      <c r="D11" s="218">
        <v>1413968.57</v>
      </c>
      <c r="E11" s="218">
        <v>1282905.9099999999</v>
      </c>
      <c r="F11" s="218">
        <v>781661</v>
      </c>
      <c r="G11" s="218">
        <v>526363.6</v>
      </c>
      <c r="H11" s="218">
        <v>0</v>
      </c>
      <c r="I11" s="218">
        <v>131062.66</v>
      </c>
      <c r="J11" s="218">
        <v>2968.4</v>
      </c>
      <c r="K11" s="218">
        <v>484639.55</v>
      </c>
      <c r="L11" s="218">
        <v>458084.14</v>
      </c>
      <c r="M11" s="218">
        <v>26555.41</v>
      </c>
      <c r="N11" s="218">
        <v>87688.49</v>
      </c>
      <c r="O11" s="218">
        <v>502.63</v>
      </c>
      <c r="P11" s="218">
        <v>70667.850000000006</v>
      </c>
      <c r="Q11" s="220">
        <v>34973.97</v>
      </c>
      <c r="R11" s="218">
        <v>671777.41</v>
      </c>
    </row>
    <row r="12" spans="1:18" ht="27.75" customHeight="1" x14ac:dyDescent="0.15">
      <c r="A12" s="217" t="s">
        <v>27</v>
      </c>
      <c r="B12" s="218">
        <v>1257807.8</v>
      </c>
      <c r="C12" s="218">
        <v>960646.37</v>
      </c>
      <c r="D12" s="218">
        <v>820281.33</v>
      </c>
      <c r="E12" s="218">
        <v>801061.09</v>
      </c>
      <c r="F12" s="218">
        <v>787477.9</v>
      </c>
      <c r="G12" s="218">
        <v>50556</v>
      </c>
      <c r="H12" s="218">
        <v>0</v>
      </c>
      <c r="I12" s="218">
        <v>19220.240000000002</v>
      </c>
      <c r="J12" s="218">
        <v>991.5</v>
      </c>
      <c r="K12" s="218">
        <v>29428.05</v>
      </c>
      <c r="L12" s="218">
        <v>28488.06</v>
      </c>
      <c r="M12" s="218">
        <v>939.99</v>
      </c>
      <c r="N12" s="218">
        <v>22604.18</v>
      </c>
      <c r="O12" s="218">
        <v>118.36</v>
      </c>
      <c r="P12" s="218">
        <v>77561.77</v>
      </c>
      <c r="Q12" s="220">
        <v>9661.18</v>
      </c>
      <c r="R12" s="218">
        <v>296716.77</v>
      </c>
    </row>
    <row r="13" spans="1:18" ht="27.75" customHeight="1" x14ac:dyDescent="0.15">
      <c r="A13" s="217" t="s">
        <v>28</v>
      </c>
      <c r="B13" s="218">
        <v>369024.5</v>
      </c>
      <c r="C13" s="218">
        <v>102152.46</v>
      </c>
      <c r="D13" s="218">
        <v>86613.39</v>
      </c>
      <c r="E13" s="218">
        <v>82947.64</v>
      </c>
      <c r="F13" s="218">
        <v>83360.7</v>
      </c>
      <c r="G13" s="218">
        <v>406.8</v>
      </c>
      <c r="H13" s="218">
        <v>3575.32</v>
      </c>
      <c r="I13" s="218">
        <v>90.43</v>
      </c>
      <c r="J13" s="218">
        <v>185.97</v>
      </c>
      <c r="K13" s="218">
        <v>3191.18</v>
      </c>
      <c r="L13" s="218">
        <v>2600.77</v>
      </c>
      <c r="M13" s="218">
        <v>590.41</v>
      </c>
      <c r="N13" s="218">
        <v>671.14</v>
      </c>
      <c r="O13" s="218">
        <v>860.79</v>
      </c>
      <c r="P13" s="218">
        <v>7667.8</v>
      </c>
      <c r="Q13" s="220">
        <v>2962.19</v>
      </c>
      <c r="R13" s="218">
        <v>266578.95</v>
      </c>
    </row>
    <row r="14" spans="1:18" ht="27.75" customHeight="1" x14ac:dyDescent="0.15">
      <c r="A14" s="217" t="s">
        <v>29</v>
      </c>
      <c r="B14" s="218">
        <v>599352.6</v>
      </c>
      <c r="C14" s="218">
        <v>416516.86</v>
      </c>
      <c r="D14" s="218">
        <v>362285.1</v>
      </c>
      <c r="E14" s="218">
        <v>358553.99</v>
      </c>
      <c r="F14" s="218">
        <v>334836.7</v>
      </c>
      <c r="G14" s="218">
        <v>17663.2</v>
      </c>
      <c r="H14" s="218">
        <v>1996.27</v>
      </c>
      <c r="I14" s="218">
        <v>1734.84</v>
      </c>
      <c r="J14" s="218">
        <v>868.5</v>
      </c>
      <c r="K14" s="218">
        <v>16899.490000000002</v>
      </c>
      <c r="L14" s="218">
        <v>7010.54</v>
      </c>
      <c r="M14" s="218">
        <v>9888.9500000000007</v>
      </c>
      <c r="N14" s="218">
        <v>2737.34</v>
      </c>
      <c r="O14" s="218">
        <v>63.55</v>
      </c>
      <c r="P14" s="218">
        <v>24957.85</v>
      </c>
      <c r="Q14" s="220">
        <v>8705.0300000000007</v>
      </c>
      <c r="R14" s="218">
        <v>188816.99</v>
      </c>
    </row>
    <row r="15" spans="1:18" ht="27.75" customHeight="1" x14ac:dyDescent="0.15">
      <c r="A15" s="217" t="s">
        <v>30</v>
      </c>
      <c r="B15" s="218">
        <v>1097437.1000000001</v>
      </c>
      <c r="C15" s="218">
        <v>628966.92000000004</v>
      </c>
      <c r="D15" s="218">
        <v>494356.11</v>
      </c>
      <c r="E15" s="218">
        <v>485578.26</v>
      </c>
      <c r="F15" s="218">
        <v>451875.2</v>
      </c>
      <c r="G15" s="218">
        <v>8222.7999999999993</v>
      </c>
      <c r="H15" s="218">
        <v>2950.86</v>
      </c>
      <c r="I15" s="218">
        <v>5826.99</v>
      </c>
      <c r="J15" s="218">
        <v>1041.46</v>
      </c>
      <c r="K15" s="218">
        <v>70539.59</v>
      </c>
      <c r="L15" s="218">
        <v>70084.37</v>
      </c>
      <c r="M15" s="218">
        <v>455.22</v>
      </c>
      <c r="N15" s="218">
        <v>2866.87</v>
      </c>
      <c r="O15" s="218">
        <v>120.95</v>
      </c>
      <c r="P15" s="218">
        <v>48852.54</v>
      </c>
      <c r="Q15" s="220">
        <v>11189.4</v>
      </c>
      <c r="R15" s="218">
        <v>467192.12</v>
      </c>
    </row>
    <row r="16" spans="1:18" ht="27.75" customHeight="1" x14ac:dyDescent="0.15">
      <c r="A16" s="217" t="s">
        <v>31</v>
      </c>
      <c r="B16" s="218">
        <v>1060948.7</v>
      </c>
      <c r="C16" s="218">
        <v>513448.46</v>
      </c>
      <c r="D16" s="218">
        <v>417400.66</v>
      </c>
      <c r="E16" s="218">
        <v>404783.5</v>
      </c>
      <c r="F16" s="218">
        <v>377401.9</v>
      </c>
      <c r="G16" s="218">
        <v>12721.2</v>
      </c>
      <c r="H16" s="218">
        <v>0</v>
      </c>
      <c r="I16" s="218">
        <v>12617.16</v>
      </c>
      <c r="J16" s="218">
        <v>294.33999999999997</v>
      </c>
      <c r="K16" s="218">
        <v>40045.15</v>
      </c>
      <c r="L16" s="218">
        <v>37318.879999999997</v>
      </c>
      <c r="M16" s="218">
        <v>2726.27</v>
      </c>
      <c r="N16" s="218">
        <v>5354.93</v>
      </c>
      <c r="O16" s="218">
        <v>182.34</v>
      </c>
      <c r="P16" s="218">
        <v>40402.050000000003</v>
      </c>
      <c r="Q16" s="220">
        <v>9768.99</v>
      </c>
      <c r="R16" s="218">
        <v>546879.71</v>
      </c>
    </row>
    <row r="17" spans="1:18" ht="27.75" customHeight="1" x14ac:dyDescent="0.15">
      <c r="A17" s="217" t="s">
        <v>32</v>
      </c>
      <c r="B17" s="218">
        <v>1284519.8999999999</v>
      </c>
      <c r="C17" s="218">
        <v>828762.99</v>
      </c>
      <c r="D17" s="218">
        <v>670981.19999999995</v>
      </c>
      <c r="E17" s="218">
        <v>650613.32999999996</v>
      </c>
      <c r="F17" s="218">
        <v>622008.30000000005</v>
      </c>
      <c r="G17" s="218">
        <v>16616.900000000001</v>
      </c>
      <c r="H17" s="218">
        <v>0</v>
      </c>
      <c r="I17" s="218">
        <v>20367.87</v>
      </c>
      <c r="J17" s="218">
        <v>2705.86</v>
      </c>
      <c r="K17" s="218">
        <v>92077.43</v>
      </c>
      <c r="L17" s="218">
        <v>85621.69</v>
      </c>
      <c r="M17" s="218">
        <v>6455.74</v>
      </c>
      <c r="N17" s="218">
        <v>4878.76</v>
      </c>
      <c r="O17" s="218">
        <v>244.4</v>
      </c>
      <c r="P17" s="218">
        <v>48638.67</v>
      </c>
      <c r="Q17" s="220">
        <v>9236.67</v>
      </c>
      <c r="R17" s="218">
        <v>453970.01</v>
      </c>
    </row>
    <row r="18" spans="1:18" ht="27.75" customHeight="1" x14ac:dyDescent="0.15">
      <c r="A18" s="217" t="s">
        <v>33</v>
      </c>
      <c r="B18" s="218">
        <v>3622456.9</v>
      </c>
      <c r="C18" s="218">
        <v>2871614.39</v>
      </c>
      <c r="D18" s="218">
        <v>1882296.82</v>
      </c>
      <c r="E18" s="218">
        <v>1854101.97</v>
      </c>
      <c r="F18" s="218">
        <v>1422734</v>
      </c>
      <c r="G18" s="218">
        <v>355314.7</v>
      </c>
      <c r="H18" s="218">
        <v>0</v>
      </c>
      <c r="I18" s="218">
        <v>28194.85</v>
      </c>
      <c r="J18" s="218">
        <v>691.97</v>
      </c>
      <c r="K18" s="218">
        <v>613114.97</v>
      </c>
      <c r="L18" s="218">
        <v>569865.03</v>
      </c>
      <c r="M18" s="218">
        <v>43249.94</v>
      </c>
      <c r="N18" s="218">
        <v>161936.19</v>
      </c>
      <c r="O18" s="218">
        <v>148.93</v>
      </c>
      <c r="P18" s="218">
        <v>150355.62</v>
      </c>
      <c r="Q18" s="220">
        <v>63069.89</v>
      </c>
      <c r="R18" s="218">
        <v>749838.42</v>
      </c>
    </row>
    <row r="19" spans="1:18" ht="27.75" customHeight="1" x14ac:dyDescent="0.15">
      <c r="A19" s="217" t="s">
        <v>34</v>
      </c>
      <c r="B19" s="218">
        <v>1175901.1000000001</v>
      </c>
      <c r="C19" s="218">
        <v>898305.3</v>
      </c>
      <c r="D19" s="218">
        <v>687449.78</v>
      </c>
      <c r="E19" s="218">
        <v>670483.14</v>
      </c>
      <c r="F19" s="218">
        <v>568250.1</v>
      </c>
      <c r="G19" s="218">
        <v>140594.70000000001</v>
      </c>
      <c r="H19" s="218">
        <v>0</v>
      </c>
      <c r="I19" s="218">
        <v>16966.64</v>
      </c>
      <c r="J19" s="218">
        <v>1503</v>
      </c>
      <c r="K19" s="218">
        <v>109133.69</v>
      </c>
      <c r="L19" s="218">
        <v>106722.67</v>
      </c>
      <c r="M19" s="218">
        <v>2411.02</v>
      </c>
      <c r="N19" s="218">
        <v>44794.45</v>
      </c>
      <c r="O19" s="218">
        <v>67.22</v>
      </c>
      <c r="P19" s="218">
        <v>42995.17</v>
      </c>
      <c r="Q19" s="220">
        <v>12361.99</v>
      </c>
      <c r="R19" s="218">
        <v>277109.13</v>
      </c>
    </row>
    <row r="20" spans="1:18" ht="27.75" customHeight="1" x14ac:dyDescent="0.15">
      <c r="A20" s="217" t="s">
        <v>35</v>
      </c>
      <c r="B20" s="218">
        <v>3350663.2</v>
      </c>
      <c r="C20" s="218">
        <v>2570021.2799999998</v>
      </c>
      <c r="D20" s="218">
        <v>1273607.6599999999</v>
      </c>
      <c r="E20" s="218">
        <v>1256651.98</v>
      </c>
      <c r="F20" s="218">
        <v>1045183.3</v>
      </c>
      <c r="G20" s="218">
        <v>151193.4</v>
      </c>
      <c r="H20" s="218">
        <v>0</v>
      </c>
      <c r="I20" s="218">
        <v>16955.68</v>
      </c>
      <c r="J20" s="218">
        <v>866.86</v>
      </c>
      <c r="K20" s="218">
        <v>1003920.22</v>
      </c>
      <c r="L20" s="218">
        <v>1001535.71</v>
      </c>
      <c r="M20" s="218">
        <v>2384.5100000000002</v>
      </c>
      <c r="N20" s="218">
        <v>160364.62</v>
      </c>
      <c r="O20" s="218">
        <v>168.26</v>
      </c>
      <c r="P20" s="218">
        <v>79629.81</v>
      </c>
      <c r="Q20" s="220">
        <v>51463.85</v>
      </c>
      <c r="R20" s="218">
        <v>777977.66</v>
      </c>
    </row>
    <row r="21" spans="1:18" ht="27.75" customHeight="1" x14ac:dyDescent="0.15">
      <c r="A21" s="217" t="s">
        <v>36</v>
      </c>
      <c r="B21" s="218">
        <v>1338772.6000000001</v>
      </c>
      <c r="C21" s="218">
        <v>751372.31</v>
      </c>
      <c r="D21" s="218">
        <v>474303.45</v>
      </c>
      <c r="E21" s="218">
        <v>462527.36</v>
      </c>
      <c r="F21" s="218">
        <v>435989.1</v>
      </c>
      <c r="G21" s="218">
        <v>19497.2</v>
      </c>
      <c r="H21" s="218">
        <v>0</v>
      </c>
      <c r="I21" s="218">
        <v>11776.09</v>
      </c>
      <c r="J21" s="218">
        <v>479.17</v>
      </c>
      <c r="K21" s="218">
        <v>192409.03</v>
      </c>
      <c r="L21" s="218">
        <v>173416.65</v>
      </c>
      <c r="M21" s="218">
        <v>18992.38</v>
      </c>
      <c r="N21" s="218">
        <v>5890.83</v>
      </c>
      <c r="O21" s="218">
        <v>30.48</v>
      </c>
      <c r="P21" s="218">
        <v>48259.31</v>
      </c>
      <c r="Q21" s="220">
        <v>30000.04</v>
      </c>
      <c r="R21" s="218">
        <v>587183.11</v>
      </c>
    </row>
    <row r="22" spans="1:18" ht="27.75" customHeight="1" x14ac:dyDescent="0.15">
      <c r="A22" s="217" t="s">
        <v>37</v>
      </c>
      <c r="B22" s="218">
        <v>1734596.7</v>
      </c>
      <c r="C22" s="218">
        <v>1008463.59</v>
      </c>
      <c r="D22" s="218">
        <v>526539.47</v>
      </c>
      <c r="E22" s="218">
        <v>522238.18</v>
      </c>
      <c r="F22" s="218">
        <v>435549.2</v>
      </c>
      <c r="G22" s="218">
        <v>69270.100000000006</v>
      </c>
      <c r="H22" s="218">
        <v>0</v>
      </c>
      <c r="I22" s="218">
        <v>4301.29</v>
      </c>
      <c r="J22" s="218">
        <v>1361</v>
      </c>
      <c r="K22" s="218">
        <v>392788.29</v>
      </c>
      <c r="L22" s="218">
        <v>383437.58</v>
      </c>
      <c r="M22" s="218">
        <v>9350.7099999999991</v>
      </c>
      <c r="N22" s="218">
        <v>8881.77</v>
      </c>
      <c r="O22" s="218">
        <v>203.65</v>
      </c>
      <c r="P22" s="218">
        <v>67385.66</v>
      </c>
      <c r="Q22" s="220">
        <v>11303.75</v>
      </c>
      <c r="R22" s="218">
        <v>725076.33</v>
      </c>
    </row>
  </sheetData>
  <autoFilter ref="A1:A22" xr:uid="{00000000-0009-0000-0000-000001000000}"/>
  <mergeCells count="20">
    <mergeCell ref="P4:P6"/>
    <mergeCell ref="Q4:Q6"/>
    <mergeCell ref="R3:R6"/>
    <mergeCell ref="A1:R1"/>
    <mergeCell ref="C3:Q3"/>
    <mergeCell ref="D4:I4"/>
    <mergeCell ref="K4:M4"/>
    <mergeCell ref="E5:G5"/>
    <mergeCell ref="A3:A6"/>
    <mergeCell ref="B3:B6"/>
    <mergeCell ref="C4:C6"/>
    <mergeCell ref="D5:D6"/>
    <mergeCell ref="H5:H6"/>
    <mergeCell ref="I5:I6"/>
    <mergeCell ref="J4:J6"/>
    <mergeCell ref="K5:K6"/>
    <mergeCell ref="L5:L6"/>
    <mergeCell ref="M5:M6"/>
    <mergeCell ref="N4:N6"/>
    <mergeCell ref="O4:O6"/>
  </mergeCells>
  <phoneticPr fontId="31" type="noConversion"/>
  <printOptions horizontalCentered="1"/>
  <pageMargins left="0.15748031496063" right="0.15748031496063" top="0.55118110236220497" bottom="0.35433070866141703" header="0.27559055118110198" footer="0.196850393700787"/>
  <pageSetup paperSize="9" scale="84" fitToHeight="0"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95"/>
  <sheetViews>
    <sheetView showZeros="0" workbookViewId="0">
      <pane xSplit="1" ySplit="6" topLeftCell="B73" activePane="bottomRight" state="frozen"/>
      <selection activeCell="T26" sqref="T26"/>
      <selection pane="topRight" activeCell="T26" sqref="T26"/>
      <selection pane="bottomLeft" activeCell="T26" sqref="T26"/>
      <selection pane="bottomRight" activeCell="T26" sqref="T26"/>
    </sheetView>
  </sheetViews>
  <sheetFormatPr defaultColWidth="9" defaultRowHeight="14.25" x14ac:dyDescent="0.15"/>
  <cols>
    <col min="1" max="1" width="7.375" customWidth="1"/>
    <col min="2" max="2" width="5.25" customWidth="1"/>
    <col min="3" max="4" width="5" customWidth="1"/>
    <col min="5" max="6" width="4.5" customWidth="1"/>
    <col min="7" max="7" width="9.75" style="188" customWidth="1"/>
    <col min="8" max="8" width="8.875" style="189" customWidth="1"/>
    <col min="9" max="9" width="8.25" style="189" customWidth="1"/>
    <col min="10" max="10" width="9" style="189" customWidth="1"/>
    <col min="11" max="11" width="9.5" style="190" customWidth="1"/>
    <col min="12" max="12" width="7" style="190" customWidth="1"/>
    <col min="13" max="13" width="3.875" customWidth="1"/>
    <col min="14" max="14" width="2.875" customWidth="1"/>
    <col min="15" max="15" width="2.625" customWidth="1"/>
    <col min="16" max="16" width="3.125" customWidth="1"/>
    <col min="17" max="17" width="7.875" style="188" customWidth="1"/>
    <col min="18" max="18" width="6.75" customWidth="1"/>
    <col min="19" max="19" width="5.625" customWidth="1"/>
    <col min="20" max="20" width="5.25" customWidth="1"/>
    <col min="21" max="22" width="5.125" customWidth="1"/>
    <col min="23" max="23" width="8" style="188" customWidth="1"/>
    <col min="24" max="24" width="7.625" style="188" customWidth="1"/>
    <col min="25" max="27" width="9.5" style="188" customWidth="1"/>
  </cols>
  <sheetData>
    <row r="1" spans="1:27" ht="24.75" customHeight="1" x14ac:dyDescent="0.15">
      <c r="A1" s="234" t="s">
        <v>38</v>
      </c>
      <c r="B1" s="234"/>
      <c r="C1" s="234"/>
      <c r="D1" s="234"/>
      <c r="E1" s="234"/>
      <c r="F1" s="234"/>
      <c r="G1" s="234"/>
      <c r="H1" s="234"/>
      <c r="I1" s="234"/>
      <c r="J1" s="234"/>
      <c r="K1" s="234"/>
      <c r="L1" s="234"/>
      <c r="M1" s="234"/>
      <c r="N1" s="234"/>
      <c r="O1" s="234"/>
      <c r="P1" s="234"/>
      <c r="Q1" s="234"/>
      <c r="R1" s="234"/>
      <c r="S1" s="234"/>
      <c r="T1" s="234"/>
      <c r="U1" s="234"/>
      <c r="V1" s="234"/>
      <c r="W1" s="234"/>
      <c r="X1" s="234"/>
      <c r="Y1" s="234"/>
      <c r="Z1" s="191"/>
      <c r="AA1" s="191"/>
    </row>
    <row r="2" spans="1:27" ht="16.5" customHeight="1" x14ac:dyDescent="0.15">
      <c r="A2" s="192" t="s">
        <v>39</v>
      </c>
      <c r="B2" s="193"/>
      <c r="C2" s="193"/>
      <c r="D2" s="193"/>
      <c r="E2" s="193"/>
      <c r="F2" s="193"/>
      <c r="G2" s="194"/>
      <c r="H2" s="195"/>
      <c r="I2" s="195"/>
      <c r="J2" s="195"/>
      <c r="K2" s="201"/>
      <c r="L2" s="201"/>
      <c r="M2" s="193"/>
      <c r="N2" s="193"/>
      <c r="O2" s="193"/>
      <c r="P2" s="193"/>
      <c r="Q2" s="194"/>
      <c r="R2" s="193"/>
      <c r="S2" s="193"/>
      <c r="T2" s="193"/>
      <c r="U2" s="193"/>
      <c r="V2" s="193"/>
      <c r="W2" s="194"/>
      <c r="X2" s="194"/>
      <c r="Y2" s="194"/>
      <c r="Z2" s="194"/>
      <c r="AA2" s="194"/>
    </row>
    <row r="3" spans="1:27" ht="17.25" customHeight="1" x14ac:dyDescent="0.15">
      <c r="A3" s="235" t="s">
        <v>40</v>
      </c>
      <c r="B3" s="235" t="s">
        <v>41</v>
      </c>
      <c r="C3" s="235"/>
      <c r="D3" s="235"/>
      <c r="E3" s="235"/>
      <c r="F3" s="235"/>
      <c r="G3" s="243" t="s">
        <v>42</v>
      </c>
      <c r="H3" s="236" t="s">
        <v>43</v>
      </c>
      <c r="I3" s="236"/>
      <c r="J3" s="236"/>
      <c r="K3" s="240" t="s">
        <v>44</v>
      </c>
      <c r="L3" s="240" t="s">
        <v>45</v>
      </c>
      <c r="M3" s="237" t="s">
        <v>46</v>
      </c>
      <c r="N3" s="238"/>
      <c r="O3" s="238"/>
      <c r="P3" s="239"/>
      <c r="Q3" s="243" t="s">
        <v>47</v>
      </c>
      <c r="R3" s="241" t="s">
        <v>48</v>
      </c>
      <c r="S3" s="235" t="s">
        <v>49</v>
      </c>
      <c r="T3" s="235"/>
      <c r="U3" s="235" t="s">
        <v>50</v>
      </c>
      <c r="V3" s="235"/>
      <c r="W3" s="243" t="s">
        <v>51</v>
      </c>
      <c r="X3" s="245" t="s">
        <v>52</v>
      </c>
      <c r="Y3" s="245" t="s">
        <v>53</v>
      </c>
      <c r="Z3" s="203"/>
      <c r="AA3" s="203"/>
    </row>
    <row r="4" spans="1:27" ht="15" customHeight="1" x14ac:dyDescent="0.15">
      <c r="A4" s="235"/>
      <c r="B4" s="235" t="s">
        <v>54</v>
      </c>
      <c r="C4" s="241" t="s">
        <v>55</v>
      </c>
      <c r="D4" s="241" t="s">
        <v>56</v>
      </c>
      <c r="E4" s="241" t="s">
        <v>57</v>
      </c>
      <c r="F4" s="241" t="s">
        <v>58</v>
      </c>
      <c r="G4" s="243"/>
      <c r="H4" s="236" t="s">
        <v>54</v>
      </c>
      <c r="I4" s="236" t="s">
        <v>59</v>
      </c>
      <c r="J4" s="236"/>
      <c r="K4" s="240"/>
      <c r="L4" s="240"/>
      <c r="M4" s="235" t="s">
        <v>54</v>
      </c>
      <c r="N4" s="241" t="s">
        <v>60</v>
      </c>
      <c r="O4" s="241" t="s">
        <v>61</v>
      </c>
      <c r="P4" s="241" t="s">
        <v>62</v>
      </c>
      <c r="Q4" s="243"/>
      <c r="R4" s="241"/>
      <c r="S4" s="235" t="s">
        <v>54</v>
      </c>
      <c r="T4" s="241" t="s">
        <v>63</v>
      </c>
      <c r="U4" s="241" t="s">
        <v>64</v>
      </c>
      <c r="V4" s="241" t="s">
        <v>65</v>
      </c>
      <c r="W4" s="244"/>
      <c r="X4" s="245"/>
      <c r="Y4" s="245"/>
      <c r="Z4" s="203"/>
      <c r="AA4" s="203"/>
    </row>
    <row r="5" spans="1:27" ht="29.25" customHeight="1" x14ac:dyDescent="0.15">
      <c r="A5" s="235"/>
      <c r="B5" s="235"/>
      <c r="C5" s="242"/>
      <c r="D5" s="242" t="s">
        <v>66</v>
      </c>
      <c r="E5" s="242" t="s">
        <v>66</v>
      </c>
      <c r="F5" s="242" t="s">
        <v>66</v>
      </c>
      <c r="G5" s="243"/>
      <c r="H5" s="236"/>
      <c r="I5" s="196" t="s">
        <v>67</v>
      </c>
      <c r="J5" s="196" t="s">
        <v>68</v>
      </c>
      <c r="K5" s="240"/>
      <c r="L5" s="240"/>
      <c r="M5" s="235"/>
      <c r="N5" s="242"/>
      <c r="O5" s="242"/>
      <c r="P5" s="242"/>
      <c r="Q5" s="243"/>
      <c r="R5" s="241"/>
      <c r="S5" s="235"/>
      <c r="T5" s="241"/>
      <c r="U5" s="241"/>
      <c r="V5" s="241"/>
      <c r="W5" s="244"/>
      <c r="X5" s="245"/>
      <c r="Y5" s="244"/>
      <c r="Z5" s="204"/>
      <c r="AA5" s="204"/>
    </row>
    <row r="6" spans="1:27" s="55" customFormat="1" ht="15" customHeight="1" x14ac:dyDescent="0.15">
      <c r="A6" s="197" t="s">
        <v>69</v>
      </c>
      <c r="B6" s="197">
        <v>2212</v>
      </c>
      <c r="C6" s="197">
        <v>1457</v>
      </c>
      <c r="D6" s="197">
        <v>755</v>
      </c>
      <c r="E6" s="197">
        <v>0</v>
      </c>
      <c r="F6" s="197">
        <v>0</v>
      </c>
      <c r="G6" s="198">
        <v>18026.4823</v>
      </c>
      <c r="H6" s="198">
        <v>5377.6329999999998</v>
      </c>
      <c r="I6" s="198">
        <v>1044.547</v>
      </c>
      <c r="J6" s="198">
        <v>4333.0860000000002</v>
      </c>
      <c r="K6" s="198">
        <v>129657.0563</v>
      </c>
      <c r="L6" s="198">
        <v>695.97619999999995</v>
      </c>
      <c r="M6" s="197">
        <v>29</v>
      </c>
      <c r="N6" s="197">
        <v>1</v>
      </c>
      <c r="O6" s="197">
        <v>2</v>
      </c>
      <c r="P6" s="197">
        <v>26</v>
      </c>
      <c r="Q6" s="198">
        <v>3007.21866</v>
      </c>
      <c r="R6" s="197">
        <v>85837</v>
      </c>
      <c r="S6" s="197">
        <v>11906</v>
      </c>
      <c r="T6" s="197">
        <v>1517</v>
      </c>
      <c r="U6" s="197">
        <v>33</v>
      </c>
      <c r="V6" s="197">
        <v>93</v>
      </c>
      <c r="W6" s="198">
        <v>1426.2281</v>
      </c>
      <c r="X6" s="202">
        <v>7.0000000000000007E-2</v>
      </c>
      <c r="Y6" s="202">
        <v>3.21076906119804</v>
      </c>
      <c r="Z6" s="205"/>
      <c r="AA6" s="205"/>
    </row>
    <row r="7" spans="1:27" ht="15" customHeight="1" x14ac:dyDescent="0.15">
      <c r="A7" s="89">
        <v>2016</v>
      </c>
      <c r="B7" s="89">
        <v>401</v>
      </c>
      <c r="C7" s="89">
        <v>245</v>
      </c>
      <c r="D7" s="89">
        <v>156</v>
      </c>
      <c r="E7" s="89">
        <v>0</v>
      </c>
      <c r="F7" s="89">
        <v>0</v>
      </c>
      <c r="G7" s="199">
        <v>4787.5523000000003</v>
      </c>
      <c r="H7" s="200">
        <v>1090.133</v>
      </c>
      <c r="I7" s="200">
        <v>28.747</v>
      </c>
      <c r="J7" s="200">
        <v>1061.386</v>
      </c>
      <c r="K7" s="94">
        <v>12077.9463</v>
      </c>
      <c r="L7" s="94">
        <v>559.53620000000001</v>
      </c>
      <c r="M7" s="89">
        <v>4</v>
      </c>
      <c r="N7" s="89">
        <v>0</v>
      </c>
      <c r="O7" s="89">
        <v>1</v>
      </c>
      <c r="P7" s="89">
        <v>3</v>
      </c>
      <c r="Q7" s="199">
        <v>730.05866000000003</v>
      </c>
      <c r="R7" s="89">
        <v>18035</v>
      </c>
      <c r="S7" s="89">
        <v>2359</v>
      </c>
      <c r="T7" s="89">
        <v>1517</v>
      </c>
      <c r="U7" s="89">
        <v>5</v>
      </c>
      <c r="V7" s="89">
        <v>0</v>
      </c>
      <c r="W7" s="199">
        <v>312.84809999999999</v>
      </c>
      <c r="X7" s="199">
        <v>7.6838812434325499E-2</v>
      </c>
      <c r="Y7" s="199">
        <v>2.8264774835881998</v>
      </c>
      <c r="Z7" s="206"/>
      <c r="AA7" s="206"/>
    </row>
    <row r="8" spans="1:27" ht="15" customHeight="1" x14ac:dyDescent="0.15">
      <c r="A8" s="89">
        <v>2017</v>
      </c>
      <c r="B8" s="89">
        <v>644</v>
      </c>
      <c r="C8" s="89">
        <v>424</v>
      </c>
      <c r="D8" s="89">
        <v>220</v>
      </c>
      <c r="E8" s="89">
        <v>0</v>
      </c>
      <c r="F8" s="89">
        <v>0</v>
      </c>
      <c r="G8" s="199">
        <v>4379.74</v>
      </c>
      <c r="H8" s="200">
        <v>1350.53</v>
      </c>
      <c r="I8" s="200">
        <v>314.06</v>
      </c>
      <c r="J8" s="200">
        <v>1036.47</v>
      </c>
      <c r="K8" s="94">
        <v>27769.73</v>
      </c>
      <c r="L8" s="94">
        <v>54.39</v>
      </c>
      <c r="M8" s="89">
        <v>4</v>
      </c>
      <c r="N8" s="89">
        <v>0</v>
      </c>
      <c r="O8" s="89">
        <v>0</v>
      </c>
      <c r="P8" s="89">
        <v>4</v>
      </c>
      <c r="Q8" s="199">
        <v>943.03</v>
      </c>
      <c r="R8" s="89">
        <v>23615</v>
      </c>
      <c r="S8" s="89">
        <v>3457</v>
      </c>
      <c r="T8" s="89">
        <v>0</v>
      </c>
      <c r="U8" s="89">
        <v>2</v>
      </c>
      <c r="V8" s="89">
        <v>12</v>
      </c>
      <c r="W8" s="199">
        <v>374.61</v>
      </c>
      <c r="X8" s="199">
        <v>9.51930831897847E-2</v>
      </c>
      <c r="Y8" s="199">
        <v>4.5392805472089703</v>
      </c>
      <c r="Z8" s="206"/>
      <c r="AA8" s="206"/>
    </row>
    <row r="9" spans="1:27" ht="15" customHeight="1" x14ac:dyDescent="0.15">
      <c r="A9" s="89">
        <v>2018</v>
      </c>
      <c r="B9" s="89">
        <v>574</v>
      </c>
      <c r="C9" s="89">
        <v>394</v>
      </c>
      <c r="D9" s="89">
        <v>180</v>
      </c>
      <c r="E9" s="89">
        <v>0</v>
      </c>
      <c r="F9" s="89">
        <v>0</v>
      </c>
      <c r="G9" s="199">
        <v>4142.12</v>
      </c>
      <c r="H9" s="200">
        <v>1232.52</v>
      </c>
      <c r="I9" s="200">
        <v>177.13</v>
      </c>
      <c r="J9" s="200">
        <v>1055.3900000000001</v>
      </c>
      <c r="K9" s="94">
        <v>48803.15</v>
      </c>
      <c r="L9" s="94">
        <v>35.46</v>
      </c>
      <c r="M9" s="89">
        <v>9</v>
      </c>
      <c r="N9" s="89">
        <v>0</v>
      </c>
      <c r="O9" s="89">
        <v>0</v>
      </c>
      <c r="P9" s="89">
        <v>9</v>
      </c>
      <c r="Q9" s="199">
        <v>606.22</v>
      </c>
      <c r="R9" s="89">
        <v>19464</v>
      </c>
      <c r="S9" s="89">
        <v>2855</v>
      </c>
      <c r="T9" s="89">
        <v>0</v>
      </c>
      <c r="U9" s="89">
        <v>0</v>
      </c>
      <c r="V9" s="89">
        <v>28</v>
      </c>
      <c r="W9" s="199">
        <v>276.27999999999997</v>
      </c>
      <c r="X9" s="199">
        <v>8.6875063044192596E-2</v>
      </c>
      <c r="Y9" s="199">
        <v>4.0458804877297396</v>
      </c>
      <c r="Z9" s="206"/>
      <c r="AA9" s="206"/>
    </row>
    <row r="10" spans="1:27" ht="15" customHeight="1" x14ac:dyDescent="0.15">
      <c r="A10" s="89">
        <v>2019</v>
      </c>
      <c r="B10" s="89">
        <v>387</v>
      </c>
      <c r="C10" s="89">
        <v>273</v>
      </c>
      <c r="D10" s="89">
        <v>114</v>
      </c>
      <c r="E10" s="89">
        <v>0</v>
      </c>
      <c r="F10" s="89">
        <v>0</v>
      </c>
      <c r="G10" s="199">
        <v>2613.8000000000002</v>
      </c>
      <c r="H10" s="200">
        <v>918.03</v>
      </c>
      <c r="I10" s="200">
        <v>250.25</v>
      </c>
      <c r="J10" s="200">
        <v>667.78</v>
      </c>
      <c r="K10" s="94">
        <v>24669.26</v>
      </c>
      <c r="L10" s="94">
        <v>31.04</v>
      </c>
      <c r="M10" s="89">
        <v>10</v>
      </c>
      <c r="N10" s="89">
        <v>1</v>
      </c>
      <c r="O10" s="89">
        <v>0</v>
      </c>
      <c r="P10" s="89">
        <v>9</v>
      </c>
      <c r="Q10" s="199">
        <v>480.84</v>
      </c>
      <c r="R10" s="89">
        <v>15622</v>
      </c>
      <c r="S10" s="89">
        <v>1913</v>
      </c>
      <c r="T10" s="89">
        <v>0</v>
      </c>
      <c r="U10" s="89">
        <v>23</v>
      </c>
      <c r="V10" s="89">
        <v>31</v>
      </c>
      <c r="W10" s="199">
        <v>307.18</v>
      </c>
      <c r="X10" s="199">
        <v>6.4708008086246202E-2</v>
      </c>
      <c r="Y10" s="199">
        <v>2.7277974716923499</v>
      </c>
      <c r="Z10" s="206"/>
      <c r="AA10" s="206"/>
    </row>
    <row r="11" spans="1:27" ht="15" customHeight="1" x14ac:dyDescent="0.15">
      <c r="A11" s="89">
        <v>2020</v>
      </c>
      <c r="B11" s="89">
        <v>206</v>
      </c>
      <c r="C11" s="89">
        <v>121</v>
      </c>
      <c r="D11" s="89">
        <v>85</v>
      </c>
      <c r="E11" s="89">
        <v>0</v>
      </c>
      <c r="F11" s="89">
        <v>0</v>
      </c>
      <c r="G11" s="199">
        <v>2103.27</v>
      </c>
      <c r="H11" s="200">
        <v>786.42</v>
      </c>
      <c r="I11" s="200">
        <v>274.36</v>
      </c>
      <c r="J11" s="200">
        <v>512.05999999999995</v>
      </c>
      <c r="K11" s="94">
        <v>16336.97</v>
      </c>
      <c r="L11" s="94">
        <v>15.55</v>
      </c>
      <c r="M11" s="89">
        <v>2</v>
      </c>
      <c r="N11" s="89">
        <v>0</v>
      </c>
      <c r="O11" s="89">
        <v>1</v>
      </c>
      <c r="P11" s="89">
        <v>1</v>
      </c>
      <c r="Q11" s="199">
        <v>247.07</v>
      </c>
      <c r="R11" s="89">
        <v>9101</v>
      </c>
      <c r="S11" s="89">
        <v>1322</v>
      </c>
      <c r="T11" s="89">
        <v>0</v>
      </c>
      <c r="U11" s="89">
        <v>3</v>
      </c>
      <c r="V11" s="89">
        <v>22</v>
      </c>
      <c r="W11" s="199">
        <v>155.31</v>
      </c>
      <c r="X11" s="199">
        <v>8.2739350268241097E-5</v>
      </c>
      <c r="Y11" s="199">
        <v>1.9144093157709301</v>
      </c>
      <c r="Z11" s="206"/>
      <c r="AA11" s="206"/>
    </row>
    <row r="12" spans="1:27" s="55" customFormat="1" ht="15" customHeight="1" x14ac:dyDescent="0.15">
      <c r="A12" s="197" t="s">
        <v>24</v>
      </c>
      <c r="B12" s="197">
        <v>276</v>
      </c>
      <c r="C12" s="197">
        <v>221</v>
      </c>
      <c r="D12" s="197">
        <v>55</v>
      </c>
      <c r="E12" s="197">
        <v>0</v>
      </c>
      <c r="F12" s="197">
        <v>0</v>
      </c>
      <c r="G12" s="198">
        <v>1604.373</v>
      </c>
      <c r="H12" s="198">
        <v>322.483</v>
      </c>
      <c r="I12" s="198">
        <v>38.83</v>
      </c>
      <c r="J12" s="198">
        <v>283.65300000000002</v>
      </c>
      <c r="K12" s="198">
        <v>3350.56</v>
      </c>
      <c r="L12" s="198">
        <v>7.8101000000000003</v>
      </c>
      <c r="M12" s="197">
        <v>3</v>
      </c>
      <c r="N12" s="197">
        <v>0</v>
      </c>
      <c r="O12" s="197">
        <v>0</v>
      </c>
      <c r="P12" s="197">
        <v>3</v>
      </c>
      <c r="Q12" s="198">
        <v>22.057500000000001</v>
      </c>
      <c r="R12" s="197">
        <v>8040</v>
      </c>
      <c r="S12" s="197">
        <v>1549</v>
      </c>
      <c r="T12" s="197">
        <v>201</v>
      </c>
      <c r="U12" s="197">
        <v>0</v>
      </c>
      <c r="V12" s="197">
        <v>0</v>
      </c>
      <c r="W12" s="198">
        <v>100.0175</v>
      </c>
      <c r="X12" s="202"/>
      <c r="Y12" s="202"/>
      <c r="Z12" s="205"/>
      <c r="AA12" s="205"/>
    </row>
    <row r="13" spans="1:27" ht="15" customHeight="1" x14ac:dyDescent="0.15">
      <c r="A13" s="89">
        <v>2016</v>
      </c>
      <c r="B13" s="89">
        <v>52</v>
      </c>
      <c r="C13" s="89">
        <v>42</v>
      </c>
      <c r="D13" s="89">
        <v>10</v>
      </c>
      <c r="E13" s="89">
        <v>0</v>
      </c>
      <c r="F13" s="89">
        <v>0</v>
      </c>
      <c r="G13" s="199">
        <v>284.19299999999998</v>
      </c>
      <c r="H13" s="199">
        <v>34.802999999999997</v>
      </c>
      <c r="I13" s="200">
        <v>0</v>
      </c>
      <c r="J13" s="200">
        <v>34.802999999999997</v>
      </c>
      <c r="K13" s="94">
        <v>1348.79</v>
      </c>
      <c r="L13" s="94">
        <v>5.9001000000000001</v>
      </c>
      <c r="M13" s="89">
        <v>0</v>
      </c>
      <c r="N13" s="89">
        <v>0</v>
      </c>
      <c r="O13" s="89">
        <v>0</v>
      </c>
      <c r="P13" s="89">
        <v>0</v>
      </c>
      <c r="Q13" s="199">
        <v>2.8875000000000002</v>
      </c>
      <c r="R13" s="89">
        <v>1876</v>
      </c>
      <c r="S13" s="89">
        <v>387</v>
      </c>
      <c r="T13" s="89">
        <v>201</v>
      </c>
      <c r="U13" s="89">
        <v>0</v>
      </c>
      <c r="V13" s="89"/>
      <c r="W13" s="199">
        <v>22.4375</v>
      </c>
      <c r="X13" s="199">
        <v>3.4447527353358799E-2</v>
      </c>
      <c r="Y13" s="200">
        <v>5.1468879762510698</v>
      </c>
      <c r="Z13" s="207"/>
      <c r="AA13" s="207"/>
    </row>
    <row r="14" spans="1:27" ht="15" customHeight="1" x14ac:dyDescent="0.15">
      <c r="A14" s="89">
        <v>2017</v>
      </c>
      <c r="B14" s="89">
        <v>80</v>
      </c>
      <c r="C14" s="89">
        <v>65</v>
      </c>
      <c r="D14" s="89">
        <v>15</v>
      </c>
      <c r="E14" s="89">
        <v>0</v>
      </c>
      <c r="F14" s="89">
        <v>0</v>
      </c>
      <c r="G14" s="199">
        <v>524.62</v>
      </c>
      <c r="H14" s="199">
        <v>108.28</v>
      </c>
      <c r="I14" s="200">
        <v>34.26</v>
      </c>
      <c r="J14" s="200">
        <v>74.02</v>
      </c>
      <c r="K14" s="94">
        <v>852.03</v>
      </c>
      <c r="L14" s="94">
        <v>0.47</v>
      </c>
      <c r="M14" s="89">
        <v>2</v>
      </c>
      <c r="N14" s="89">
        <v>0</v>
      </c>
      <c r="O14" s="89">
        <v>0</v>
      </c>
      <c r="P14" s="89">
        <v>2</v>
      </c>
      <c r="Q14" s="199">
        <v>0.72</v>
      </c>
      <c r="R14" s="89">
        <v>2113</v>
      </c>
      <c r="S14" s="89">
        <v>414</v>
      </c>
      <c r="T14" s="89"/>
      <c r="U14" s="89">
        <v>0</v>
      </c>
      <c r="V14" s="89">
        <v>0</v>
      </c>
      <c r="W14" s="199">
        <v>26.63</v>
      </c>
      <c r="X14" s="199">
        <v>0.10717404424393601</v>
      </c>
      <c r="Y14" s="200">
        <v>7.9182891942324201</v>
      </c>
      <c r="Z14" s="207"/>
      <c r="AA14" s="207"/>
    </row>
    <row r="15" spans="1:27" ht="15" customHeight="1" x14ac:dyDescent="0.15">
      <c r="A15" s="89">
        <v>2018</v>
      </c>
      <c r="B15" s="89">
        <v>76</v>
      </c>
      <c r="C15" s="89">
        <v>54</v>
      </c>
      <c r="D15" s="89">
        <v>22</v>
      </c>
      <c r="E15" s="89">
        <v>0</v>
      </c>
      <c r="F15" s="89">
        <v>0</v>
      </c>
      <c r="G15" s="199">
        <v>464.22</v>
      </c>
      <c r="H15" s="199">
        <v>101.09</v>
      </c>
      <c r="I15" s="200">
        <v>4.57</v>
      </c>
      <c r="J15" s="200">
        <v>96.52</v>
      </c>
      <c r="K15" s="94">
        <v>724.52</v>
      </c>
      <c r="L15" s="94">
        <v>1.3</v>
      </c>
      <c r="M15" s="89">
        <v>0</v>
      </c>
      <c r="N15" s="89">
        <v>0</v>
      </c>
      <c r="O15" s="89">
        <v>0</v>
      </c>
      <c r="P15" s="89">
        <v>0</v>
      </c>
      <c r="Q15" s="199">
        <v>13.2</v>
      </c>
      <c r="R15" s="89">
        <v>2693</v>
      </c>
      <c r="S15" s="89">
        <v>460</v>
      </c>
      <c r="T15" s="89"/>
      <c r="U15" s="89">
        <v>0</v>
      </c>
      <c r="V15" s="89">
        <v>0</v>
      </c>
      <c r="W15" s="199">
        <v>31.8</v>
      </c>
      <c r="X15" s="199">
        <v>0.10005748183061899</v>
      </c>
      <c r="Y15" s="200">
        <v>7.5223747345207999</v>
      </c>
      <c r="Z15" s="207"/>
      <c r="AA15" s="207"/>
    </row>
    <row r="16" spans="1:27" ht="15" customHeight="1" x14ac:dyDescent="0.15">
      <c r="A16" s="89">
        <v>2019</v>
      </c>
      <c r="B16" s="89">
        <v>49</v>
      </c>
      <c r="C16" s="89">
        <v>45</v>
      </c>
      <c r="D16" s="89">
        <v>4</v>
      </c>
      <c r="E16" s="89">
        <v>0</v>
      </c>
      <c r="F16" s="89">
        <v>0</v>
      </c>
      <c r="G16" s="199">
        <v>245.34</v>
      </c>
      <c r="H16" s="199">
        <v>69.92</v>
      </c>
      <c r="I16" s="200">
        <v>0</v>
      </c>
      <c r="J16" s="200">
        <v>69.92</v>
      </c>
      <c r="K16" s="94">
        <v>337</v>
      </c>
      <c r="L16" s="94">
        <v>0</v>
      </c>
      <c r="M16" s="89">
        <v>1</v>
      </c>
      <c r="N16" s="89">
        <v>0</v>
      </c>
      <c r="O16" s="89">
        <v>0</v>
      </c>
      <c r="P16" s="89">
        <v>1</v>
      </c>
      <c r="Q16" s="199">
        <v>4.45</v>
      </c>
      <c r="R16" s="89">
        <v>908</v>
      </c>
      <c r="S16" s="89">
        <v>217</v>
      </c>
      <c r="T16" s="89"/>
      <c r="U16" s="89">
        <v>0</v>
      </c>
      <c r="V16" s="89">
        <v>0</v>
      </c>
      <c r="W16" s="199">
        <v>13.29</v>
      </c>
      <c r="X16" s="199">
        <v>6.9205847557591293E-2</v>
      </c>
      <c r="Y16" s="200">
        <v>4.8499521314673597</v>
      </c>
      <c r="Z16" s="207"/>
      <c r="AA16" s="207"/>
    </row>
    <row r="17" spans="1:27" ht="15" customHeight="1" x14ac:dyDescent="0.15">
      <c r="A17" s="89">
        <v>2020</v>
      </c>
      <c r="B17" s="89">
        <v>19</v>
      </c>
      <c r="C17" s="89">
        <v>15</v>
      </c>
      <c r="D17" s="89">
        <v>4</v>
      </c>
      <c r="E17" s="89">
        <v>0</v>
      </c>
      <c r="F17" s="89">
        <v>0</v>
      </c>
      <c r="G17" s="199">
        <v>86</v>
      </c>
      <c r="H17" s="199">
        <v>8.39</v>
      </c>
      <c r="I17" s="200">
        <v>0</v>
      </c>
      <c r="J17" s="200">
        <v>8.39</v>
      </c>
      <c r="K17" s="94">
        <v>88.22</v>
      </c>
      <c r="L17" s="94">
        <v>0.14000000000000001</v>
      </c>
      <c r="M17" s="89">
        <v>0</v>
      </c>
      <c r="N17" s="89">
        <v>0</v>
      </c>
      <c r="O17" s="89">
        <v>0</v>
      </c>
      <c r="P17" s="89">
        <v>0</v>
      </c>
      <c r="Q17" s="199">
        <v>0.8</v>
      </c>
      <c r="R17" s="89">
        <v>450</v>
      </c>
      <c r="S17" s="89">
        <v>71</v>
      </c>
      <c r="T17" s="89">
        <v>0</v>
      </c>
      <c r="U17" s="89">
        <v>0</v>
      </c>
      <c r="V17" s="89">
        <v>0</v>
      </c>
      <c r="W17" s="199">
        <v>5.86</v>
      </c>
      <c r="X17" s="199">
        <v>8.3043057924512501E-6</v>
      </c>
      <c r="Y17" s="200">
        <v>1.8805936836302</v>
      </c>
      <c r="Z17" s="207"/>
      <c r="AA17" s="207"/>
    </row>
    <row r="18" spans="1:27" s="55" customFormat="1" ht="15" customHeight="1" x14ac:dyDescent="0.15">
      <c r="A18" s="197" t="s">
        <v>25</v>
      </c>
      <c r="B18" s="197">
        <v>99</v>
      </c>
      <c r="C18" s="197">
        <v>69</v>
      </c>
      <c r="D18" s="197">
        <v>30</v>
      </c>
      <c r="E18" s="197">
        <v>0</v>
      </c>
      <c r="F18" s="197">
        <v>0</v>
      </c>
      <c r="G18" s="197">
        <v>1063.6600000000001</v>
      </c>
      <c r="H18" s="197">
        <v>351.36</v>
      </c>
      <c r="I18" s="197">
        <v>29.07</v>
      </c>
      <c r="J18" s="197">
        <v>322.29000000000002</v>
      </c>
      <c r="K18" s="197">
        <v>16301.81</v>
      </c>
      <c r="L18" s="197">
        <v>7.98</v>
      </c>
      <c r="M18" s="197">
        <v>0</v>
      </c>
      <c r="N18" s="197">
        <v>0</v>
      </c>
      <c r="O18" s="197">
        <v>0</v>
      </c>
      <c r="P18" s="197">
        <v>0</v>
      </c>
      <c r="Q18" s="198">
        <v>73.599999999999994</v>
      </c>
      <c r="R18" s="197">
        <v>4089</v>
      </c>
      <c r="S18" s="197">
        <v>401</v>
      </c>
      <c r="T18" s="197">
        <v>45</v>
      </c>
      <c r="U18" s="197">
        <v>0</v>
      </c>
      <c r="V18" s="197">
        <v>3</v>
      </c>
      <c r="W18" s="198">
        <v>45.6</v>
      </c>
      <c r="X18" s="202"/>
      <c r="Y18" s="202"/>
      <c r="Z18" s="205"/>
      <c r="AA18" s="205"/>
    </row>
    <row r="19" spans="1:27" ht="15" customHeight="1" x14ac:dyDescent="0.15">
      <c r="A19" s="89">
        <v>2016</v>
      </c>
      <c r="B19" s="89">
        <v>12</v>
      </c>
      <c r="C19" s="89">
        <v>7</v>
      </c>
      <c r="D19" s="89">
        <v>5</v>
      </c>
      <c r="E19" s="89">
        <v>0</v>
      </c>
      <c r="F19" s="89">
        <v>0</v>
      </c>
      <c r="G19" s="199">
        <v>190.71</v>
      </c>
      <c r="H19" s="199">
        <v>13.94</v>
      </c>
      <c r="I19" s="200">
        <v>0.46</v>
      </c>
      <c r="J19" s="200">
        <v>13.48</v>
      </c>
      <c r="K19" s="94">
        <v>150.97</v>
      </c>
      <c r="L19" s="94">
        <v>0.45</v>
      </c>
      <c r="M19" s="89">
        <v>0</v>
      </c>
      <c r="N19" s="89">
        <v>0</v>
      </c>
      <c r="O19" s="89">
        <v>0</v>
      </c>
      <c r="P19" s="89">
        <v>0</v>
      </c>
      <c r="Q19" s="199">
        <v>0</v>
      </c>
      <c r="R19" s="89">
        <v>530</v>
      </c>
      <c r="S19" s="89">
        <v>45</v>
      </c>
      <c r="T19" s="89">
        <v>45</v>
      </c>
      <c r="U19" s="89">
        <v>0</v>
      </c>
      <c r="V19" s="89"/>
      <c r="W19" s="199">
        <v>8.31</v>
      </c>
      <c r="X19" s="199">
        <v>1.2199376172560001E-2</v>
      </c>
      <c r="Y19" s="200">
        <v>1.0501615069635599</v>
      </c>
      <c r="Z19" s="207"/>
      <c r="AA19" s="207"/>
    </row>
    <row r="20" spans="1:27" ht="15" customHeight="1" x14ac:dyDescent="0.15">
      <c r="A20" s="89">
        <v>2017</v>
      </c>
      <c r="B20" s="89">
        <v>43</v>
      </c>
      <c r="C20" s="89">
        <v>30</v>
      </c>
      <c r="D20" s="89">
        <v>13</v>
      </c>
      <c r="E20" s="89">
        <v>0</v>
      </c>
      <c r="F20" s="89">
        <v>0</v>
      </c>
      <c r="G20" s="199">
        <v>494.32</v>
      </c>
      <c r="H20" s="199">
        <v>117.1</v>
      </c>
      <c r="I20" s="200">
        <v>13.55</v>
      </c>
      <c r="J20" s="200">
        <v>103.55</v>
      </c>
      <c r="K20" s="94">
        <v>5313.12</v>
      </c>
      <c r="L20" s="94">
        <v>4.46</v>
      </c>
      <c r="M20" s="89">
        <v>0</v>
      </c>
      <c r="N20" s="89">
        <v>0</v>
      </c>
      <c r="O20" s="89">
        <v>0</v>
      </c>
      <c r="P20" s="89">
        <v>0</v>
      </c>
      <c r="Q20" s="199">
        <v>16.149999999999999</v>
      </c>
      <c r="R20" s="89">
        <v>1440</v>
      </c>
      <c r="S20" s="89">
        <v>143</v>
      </c>
      <c r="T20" s="89"/>
      <c r="U20" s="89">
        <v>0</v>
      </c>
      <c r="V20" s="89">
        <v>0</v>
      </c>
      <c r="W20" s="199">
        <v>19.93</v>
      </c>
      <c r="X20" s="199">
        <v>0.10247826038786099</v>
      </c>
      <c r="Y20" s="200">
        <v>3.7630787332860902</v>
      </c>
      <c r="Z20" s="207"/>
      <c r="AA20" s="207"/>
    </row>
    <row r="21" spans="1:27" ht="15" customHeight="1" x14ac:dyDescent="0.15">
      <c r="A21" s="89">
        <v>2018</v>
      </c>
      <c r="B21" s="89">
        <v>32</v>
      </c>
      <c r="C21" s="89">
        <v>26</v>
      </c>
      <c r="D21" s="89">
        <v>6</v>
      </c>
      <c r="E21" s="89">
        <v>0</v>
      </c>
      <c r="F21" s="89">
        <v>0</v>
      </c>
      <c r="G21" s="199">
        <v>336.69</v>
      </c>
      <c r="H21" s="199">
        <v>197.95</v>
      </c>
      <c r="I21" s="200">
        <v>14.59</v>
      </c>
      <c r="J21" s="200">
        <v>183.36</v>
      </c>
      <c r="K21" s="94">
        <v>10505.3</v>
      </c>
      <c r="L21" s="94">
        <v>2.0099999999999998</v>
      </c>
      <c r="M21" s="89">
        <v>0</v>
      </c>
      <c r="N21" s="89">
        <v>0</v>
      </c>
      <c r="O21" s="89">
        <v>0</v>
      </c>
      <c r="P21" s="89">
        <v>0</v>
      </c>
      <c r="Q21" s="199">
        <v>11.35</v>
      </c>
      <c r="R21" s="89">
        <v>1228</v>
      </c>
      <c r="S21" s="89">
        <v>154</v>
      </c>
      <c r="T21" s="89"/>
      <c r="U21" s="89">
        <v>0</v>
      </c>
      <c r="V21" s="89">
        <v>0</v>
      </c>
      <c r="W21" s="199">
        <v>15.02</v>
      </c>
      <c r="X21" s="199">
        <v>0.17323289191953101</v>
      </c>
      <c r="Y21" s="200">
        <v>2.8004306852361598</v>
      </c>
      <c r="Z21" s="207"/>
      <c r="AA21" s="207"/>
    </row>
    <row r="22" spans="1:27" ht="15" customHeight="1" x14ac:dyDescent="0.15">
      <c r="A22" s="89">
        <v>2019</v>
      </c>
      <c r="B22" s="89">
        <v>9</v>
      </c>
      <c r="C22" s="89">
        <v>4</v>
      </c>
      <c r="D22" s="89">
        <v>5</v>
      </c>
      <c r="E22" s="89">
        <v>0</v>
      </c>
      <c r="F22" s="89">
        <v>0</v>
      </c>
      <c r="G22" s="199">
        <v>23.31</v>
      </c>
      <c r="H22" s="199">
        <v>7.7</v>
      </c>
      <c r="I22" s="200">
        <v>0</v>
      </c>
      <c r="J22" s="200">
        <v>7.7</v>
      </c>
      <c r="K22" s="94">
        <v>332.42</v>
      </c>
      <c r="L22" s="94">
        <v>0.6</v>
      </c>
      <c r="M22" s="89">
        <v>0</v>
      </c>
      <c r="N22" s="89">
        <v>0</v>
      </c>
      <c r="O22" s="89">
        <v>0</v>
      </c>
      <c r="P22" s="89">
        <v>0</v>
      </c>
      <c r="Q22" s="199">
        <v>14.1</v>
      </c>
      <c r="R22" s="89">
        <v>527</v>
      </c>
      <c r="S22" s="89">
        <v>43</v>
      </c>
      <c r="T22" s="89"/>
      <c r="U22" s="89">
        <v>0</v>
      </c>
      <c r="V22" s="89">
        <v>3</v>
      </c>
      <c r="W22" s="199">
        <v>1.51</v>
      </c>
      <c r="X22" s="199">
        <v>6.7385363363495097E-3</v>
      </c>
      <c r="Y22" s="200">
        <v>0.78762113022267</v>
      </c>
      <c r="Z22" s="207"/>
      <c r="AA22" s="207"/>
    </row>
    <row r="23" spans="1:27" ht="15" customHeight="1" x14ac:dyDescent="0.15">
      <c r="A23" s="89">
        <v>2020</v>
      </c>
      <c r="B23" s="89">
        <v>3</v>
      </c>
      <c r="C23" s="89">
        <v>2</v>
      </c>
      <c r="D23" s="89">
        <v>1</v>
      </c>
      <c r="E23" s="89">
        <v>0</v>
      </c>
      <c r="F23" s="89">
        <v>0</v>
      </c>
      <c r="G23" s="199">
        <v>18.63</v>
      </c>
      <c r="H23" s="199">
        <v>14.67</v>
      </c>
      <c r="I23" s="200">
        <v>0.47</v>
      </c>
      <c r="J23" s="200">
        <v>14.2</v>
      </c>
      <c r="K23" s="94">
        <v>0</v>
      </c>
      <c r="L23" s="94">
        <v>0.46</v>
      </c>
      <c r="M23" s="89">
        <v>0</v>
      </c>
      <c r="N23" s="89">
        <v>0</v>
      </c>
      <c r="O23" s="89">
        <v>0</v>
      </c>
      <c r="P23" s="89">
        <v>0</v>
      </c>
      <c r="Q23" s="199">
        <v>32</v>
      </c>
      <c r="R23" s="89">
        <v>364</v>
      </c>
      <c r="S23" s="89">
        <v>16</v>
      </c>
      <c r="T23" s="89">
        <v>0</v>
      </c>
      <c r="U23" s="89">
        <v>0</v>
      </c>
      <c r="V23" s="89">
        <v>0</v>
      </c>
      <c r="W23" s="200">
        <v>0.83</v>
      </c>
      <c r="X23" s="199">
        <v>1.2838224422629501E-5</v>
      </c>
      <c r="Y23" s="200">
        <v>0.26254037674088998</v>
      </c>
      <c r="Z23" s="207"/>
      <c r="AA23" s="207"/>
    </row>
    <row r="24" spans="1:27" s="55" customFormat="1" ht="15" customHeight="1" x14ac:dyDescent="0.15">
      <c r="A24" s="197" t="s">
        <v>26</v>
      </c>
      <c r="B24" s="197">
        <v>211</v>
      </c>
      <c r="C24" s="197">
        <v>132</v>
      </c>
      <c r="D24" s="197">
        <v>79</v>
      </c>
      <c r="E24" s="197">
        <v>0</v>
      </c>
      <c r="F24" s="197">
        <v>0</v>
      </c>
      <c r="G24" s="198">
        <v>3392.5810000000001</v>
      </c>
      <c r="H24" s="198">
        <v>716.11900000000003</v>
      </c>
      <c r="I24" s="198">
        <v>88.57</v>
      </c>
      <c r="J24" s="198">
        <v>627.54899999999998</v>
      </c>
      <c r="K24" s="198">
        <v>8660.4163000000008</v>
      </c>
      <c r="L24" s="198">
        <v>93.874700000000004</v>
      </c>
      <c r="M24" s="197">
        <v>2</v>
      </c>
      <c r="N24" s="197">
        <v>0</v>
      </c>
      <c r="O24" s="197">
        <v>0</v>
      </c>
      <c r="P24" s="197">
        <v>2</v>
      </c>
      <c r="Q24" s="198">
        <v>883.95366000000001</v>
      </c>
      <c r="R24" s="197">
        <v>14001</v>
      </c>
      <c r="S24" s="197">
        <v>1039</v>
      </c>
      <c r="T24" s="197">
        <v>188</v>
      </c>
      <c r="U24" s="197">
        <v>7</v>
      </c>
      <c r="V24" s="197">
        <v>3</v>
      </c>
      <c r="W24" s="198">
        <v>244.20060000000001</v>
      </c>
      <c r="X24" s="202"/>
      <c r="Y24" s="202"/>
      <c r="Z24" s="205"/>
      <c r="AA24" s="205"/>
    </row>
    <row r="25" spans="1:27" ht="15" customHeight="1" x14ac:dyDescent="0.15">
      <c r="A25" s="89">
        <v>2016</v>
      </c>
      <c r="B25" s="89">
        <v>41</v>
      </c>
      <c r="C25" s="89">
        <v>18</v>
      </c>
      <c r="D25" s="89">
        <v>23</v>
      </c>
      <c r="E25" s="89">
        <v>0</v>
      </c>
      <c r="F25" s="89">
        <v>0</v>
      </c>
      <c r="G25" s="199">
        <v>1474.8510000000001</v>
      </c>
      <c r="H25" s="199">
        <v>363.74900000000002</v>
      </c>
      <c r="I25" s="200">
        <v>0</v>
      </c>
      <c r="J25" s="200">
        <v>363.74900000000002</v>
      </c>
      <c r="K25" s="94">
        <v>2375.3962999999999</v>
      </c>
      <c r="L25" s="94">
        <v>58.954700000000003</v>
      </c>
      <c r="M25" s="89">
        <v>0</v>
      </c>
      <c r="N25" s="89">
        <v>0</v>
      </c>
      <c r="O25" s="89">
        <v>0</v>
      </c>
      <c r="P25" s="89">
        <v>0</v>
      </c>
      <c r="Q25" s="199">
        <v>531.93366000000003</v>
      </c>
      <c r="R25" s="89">
        <v>4295</v>
      </c>
      <c r="S25" s="89">
        <v>258</v>
      </c>
      <c r="T25" s="89">
        <v>188</v>
      </c>
      <c r="U25" s="89">
        <v>0</v>
      </c>
      <c r="V25" s="89"/>
      <c r="W25" s="199">
        <v>85.710599999999999</v>
      </c>
      <c r="X25" s="199">
        <v>0.19430489219504901</v>
      </c>
      <c r="Y25" s="200">
        <v>2.1901092731518199</v>
      </c>
      <c r="Z25" s="207"/>
      <c r="AA25" s="207"/>
    </row>
    <row r="26" spans="1:27" ht="15" customHeight="1" x14ac:dyDescent="0.15">
      <c r="A26" s="89">
        <v>2017</v>
      </c>
      <c r="B26" s="89">
        <v>69</v>
      </c>
      <c r="C26" s="89">
        <v>44</v>
      </c>
      <c r="D26" s="89">
        <v>25</v>
      </c>
      <c r="E26" s="89">
        <v>0</v>
      </c>
      <c r="F26" s="89">
        <v>0</v>
      </c>
      <c r="G26" s="199">
        <v>583.83000000000004</v>
      </c>
      <c r="H26" s="199">
        <v>134.34</v>
      </c>
      <c r="I26" s="200">
        <v>17.03</v>
      </c>
      <c r="J26" s="200">
        <v>117.31</v>
      </c>
      <c r="K26" s="94">
        <v>1997.02</v>
      </c>
      <c r="L26" s="94">
        <v>19.61</v>
      </c>
      <c r="M26" s="89">
        <v>0</v>
      </c>
      <c r="N26" s="89">
        <v>0</v>
      </c>
      <c r="O26" s="89">
        <v>0</v>
      </c>
      <c r="P26" s="89">
        <v>0</v>
      </c>
      <c r="Q26" s="199">
        <v>209.93</v>
      </c>
      <c r="R26" s="89">
        <v>3668</v>
      </c>
      <c r="S26" s="89">
        <v>319</v>
      </c>
      <c r="T26" s="89"/>
      <c r="U26" s="89">
        <v>0</v>
      </c>
      <c r="V26" s="89">
        <v>1</v>
      </c>
      <c r="W26" s="199">
        <v>61.74</v>
      </c>
      <c r="X26" s="199">
        <v>7.1760799940296605E-2</v>
      </c>
      <c r="Y26" s="200">
        <v>3.68579365481648</v>
      </c>
      <c r="Z26" s="207"/>
      <c r="AA26" s="207"/>
    </row>
    <row r="27" spans="1:27" ht="15" customHeight="1" x14ac:dyDescent="0.15">
      <c r="A27" s="89">
        <v>2018</v>
      </c>
      <c r="B27" s="89">
        <v>32</v>
      </c>
      <c r="C27" s="89">
        <v>21</v>
      </c>
      <c r="D27" s="89">
        <v>11</v>
      </c>
      <c r="E27" s="89">
        <v>0</v>
      </c>
      <c r="F27" s="89">
        <v>0</v>
      </c>
      <c r="G27" s="199">
        <v>453.87</v>
      </c>
      <c r="H27" s="199">
        <v>51.34</v>
      </c>
      <c r="I27" s="200">
        <v>6.5</v>
      </c>
      <c r="J27" s="200">
        <v>44.84</v>
      </c>
      <c r="K27" s="94">
        <v>2028.85</v>
      </c>
      <c r="L27" s="94">
        <v>2.93</v>
      </c>
      <c r="M27" s="89">
        <v>1</v>
      </c>
      <c r="N27" s="89">
        <v>0</v>
      </c>
      <c r="O27" s="89">
        <v>0</v>
      </c>
      <c r="P27" s="89">
        <v>1</v>
      </c>
      <c r="Q27" s="199">
        <v>54.51</v>
      </c>
      <c r="R27" s="89">
        <v>2740</v>
      </c>
      <c r="S27" s="89">
        <v>178</v>
      </c>
      <c r="T27" s="89"/>
      <c r="U27" s="89">
        <v>0</v>
      </c>
      <c r="V27" s="89">
        <v>0</v>
      </c>
      <c r="W27" s="199">
        <v>35.68</v>
      </c>
      <c r="X27" s="199">
        <v>2.74244414838084E-2</v>
      </c>
      <c r="Y27" s="200">
        <v>1.70935357904533</v>
      </c>
      <c r="Z27" s="207"/>
      <c r="AA27" s="207"/>
    </row>
    <row r="28" spans="1:27" ht="15" customHeight="1" x14ac:dyDescent="0.15">
      <c r="A28" s="89">
        <v>2019</v>
      </c>
      <c r="B28" s="89">
        <v>53</v>
      </c>
      <c r="C28" s="89">
        <v>44</v>
      </c>
      <c r="D28" s="89">
        <v>9</v>
      </c>
      <c r="E28" s="89">
        <v>0</v>
      </c>
      <c r="F28" s="89">
        <v>0</v>
      </c>
      <c r="G28" s="199">
        <v>390.97</v>
      </c>
      <c r="H28" s="199">
        <v>76.5</v>
      </c>
      <c r="I28" s="200">
        <v>28.92</v>
      </c>
      <c r="J28" s="200">
        <v>47.58</v>
      </c>
      <c r="K28" s="94">
        <v>601.54999999999995</v>
      </c>
      <c r="L28" s="94">
        <v>7.22</v>
      </c>
      <c r="M28" s="89">
        <v>1</v>
      </c>
      <c r="N28" s="89">
        <v>0</v>
      </c>
      <c r="O28" s="89">
        <v>0</v>
      </c>
      <c r="P28" s="89">
        <v>1</v>
      </c>
      <c r="Q28" s="199">
        <v>47.03</v>
      </c>
      <c r="R28" s="89">
        <v>2494</v>
      </c>
      <c r="S28" s="89">
        <v>195</v>
      </c>
      <c r="T28" s="89"/>
      <c r="U28" s="89">
        <v>4</v>
      </c>
      <c r="V28" s="89">
        <v>1</v>
      </c>
      <c r="W28" s="199">
        <v>49.11</v>
      </c>
      <c r="X28" s="199">
        <v>4.0864233999052299E-2</v>
      </c>
      <c r="Y28" s="200">
        <v>2.8311168652938199</v>
      </c>
      <c r="Z28" s="207"/>
      <c r="AA28" s="207"/>
    </row>
    <row r="29" spans="1:27" ht="15" customHeight="1" x14ac:dyDescent="0.15">
      <c r="A29" s="89">
        <v>2020</v>
      </c>
      <c r="B29" s="89">
        <v>16</v>
      </c>
      <c r="C29" s="89">
        <v>5</v>
      </c>
      <c r="D29" s="89">
        <v>11</v>
      </c>
      <c r="E29" s="89">
        <v>0</v>
      </c>
      <c r="F29" s="89">
        <v>0</v>
      </c>
      <c r="G29" s="199">
        <v>489.06</v>
      </c>
      <c r="H29" s="199">
        <v>90.19</v>
      </c>
      <c r="I29" s="200">
        <v>36.119999999999997</v>
      </c>
      <c r="J29" s="200">
        <v>54.07</v>
      </c>
      <c r="K29" s="94">
        <v>1657.6</v>
      </c>
      <c r="L29" s="94">
        <v>5.16</v>
      </c>
      <c r="M29" s="89">
        <v>0</v>
      </c>
      <c r="N29" s="89">
        <v>0</v>
      </c>
      <c r="O29" s="89">
        <v>0</v>
      </c>
      <c r="P29" s="89">
        <v>0</v>
      </c>
      <c r="Q29" s="199">
        <v>40.549999999999997</v>
      </c>
      <c r="R29" s="89">
        <v>804</v>
      </c>
      <c r="S29" s="89">
        <v>89</v>
      </c>
      <c r="T29" s="89">
        <v>0</v>
      </c>
      <c r="U29" s="89">
        <v>3</v>
      </c>
      <c r="V29" s="89">
        <v>1</v>
      </c>
      <c r="W29" s="200">
        <v>11.96</v>
      </c>
      <c r="X29" s="199">
        <v>4.8177062279405601E-5</v>
      </c>
      <c r="Y29" s="200">
        <v>0.85467678952266302</v>
      </c>
      <c r="Z29" s="207"/>
      <c r="AA29" s="207"/>
    </row>
    <row r="30" spans="1:27" s="55" customFormat="1" ht="15" customHeight="1" x14ac:dyDescent="0.15">
      <c r="A30" s="197" t="s">
        <v>27</v>
      </c>
      <c r="B30" s="197">
        <v>157</v>
      </c>
      <c r="C30" s="197">
        <v>102</v>
      </c>
      <c r="D30" s="197">
        <v>55</v>
      </c>
      <c r="E30" s="197">
        <v>0</v>
      </c>
      <c r="F30" s="197">
        <v>0</v>
      </c>
      <c r="G30" s="198">
        <v>1052.3599999999999</v>
      </c>
      <c r="H30" s="198">
        <v>411.25</v>
      </c>
      <c r="I30" s="198">
        <v>80.5</v>
      </c>
      <c r="J30" s="198">
        <v>330.75</v>
      </c>
      <c r="K30" s="198">
        <v>7712.6</v>
      </c>
      <c r="L30" s="198">
        <v>23.507000000000001</v>
      </c>
      <c r="M30" s="197">
        <v>0</v>
      </c>
      <c r="N30" s="197">
        <v>0</v>
      </c>
      <c r="O30" s="197">
        <v>0</v>
      </c>
      <c r="P30" s="197">
        <v>0</v>
      </c>
      <c r="Q30" s="197">
        <v>200.38</v>
      </c>
      <c r="R30" s="197">
        <v>6715</v>
      </c>
      <c r="S30" s="197">
        <v>1168</v>
      </c>
      <c r="T30" s="197">
        <v>99</v>
      </c>
      <c r="U30" s="197">
        <v>10</v>
      </c>
      <c r="V30" s="197">
        <v>8</v>
      </c>
      <c r="W30" s="198">
        <v>152.9</v>
      </c>
      <c r="X30" s="202"/>
      <c r="Y30" s="202"/>
      <c r="Z30" s="205"/>
      <c r="AA30" s="205"/>
    </row>
    <row r="31" spans="1:27" ht="15" customHeight="1" x14ac:dyDescent="0.15">
      <c r="A31" s="89">
        <v>2016</v>
      </c>
      <c r="B31" s="89">
        <v>19</v>
      </c>
      <c r="C31" s="89">
        <v>10</v>
      </c>
      <c r="D31" s="89">
        <v>9</v>
      </c>
      <c r="E31" s="89">
        <v>0</v>
      </c>
      <c r="F31" s="89">
        <v>0</v>
      </c>
      <c r="G31" s="199">
        <v>130.44999999999999</v>
      </c>
      <c r="H31" s="199">
        <v>69.28</v>
      </c>
      <c r="I31" s="200">
        <v>0</v>
      </c>
      <c r="J31" s="200">
        <v>69.28</v>
      </c>
      <c r="K31" s="94">
        <v>1876.3</v>
      </c>
      <c r="L31" s="94">
        <v>15.347</v>
      </c>
      <c r="M31" s="89">
        <v>0</v>
      </c>
      <c r="N31" s="89">
        <v>0</v>
      </c>
      <c r="O31" s="89">
        <v>0</v>
      </c>
      <c r="P31" s="89">
        <v>0</v>
      </c>
      <c r="Q31" s="199">
        <v>1</v>
      </c>
      <c r="R31" s="89">
        <v>824</v>
      </c>
      <c r="S31" s="89">
        <v>141</v>
      </c>
      <c r="T31" s="89">
        <v>99</v>
      </c>
      <c r="U31" s="89">
        <v>5</v>
      </c>
      <c r="V31" s="89"/>
      <c r="W31" s="199">
        <v>26.27</v>
      </c>
      <c r="X31" s="199">
        <v>8.1624055740275897E-2</v>
      </c>
      <c r="Y31" s="200">
        <v>2.2385350159717698</v>
      </c>
      <c r="Z31" s="207"/>
      <c r="AA31" s="207"/>
    </row>
    <row r="32" spans="1:27" ht="15" customHeight="1" x14ac:dyDescent="0.15">
      <c r="A32" s="89">
        <v>2017</v>
      </c>
      <c r="B32" s="89">
        <v>42</v>
      </c>
      <c r="C32" s="89">
        <v>26</v>
      </c>
      <c r="D32" s="89">
        <v>16</v>
      </c>
      <c r="E32" s="89">
        <v>0</v>
      </c>
      <c r="F32" s="89">
        <v>0</v>
      </c>
      <c r="G32" s="199">
        <v>310.01</v>
      </c>
      <c r="H32" s="199">
        <v>193.66</v>
      </c>
      <c r="I32" s="200">
        <v>58.67</v>
      </c>
      <c r="J32" s="200">
        <v>134.99</v>
      </c>
      <c r="K32" s="94">
        <v>1776.3</v>
      </c>
      <c r="L32" s="94">
        <v>1.42</v>
      </c>
      <c r="M32" s="89">
        <v>0</v>
      </c>
      <c r="N32" s="89">
        <v>0</v>
      </c>
      <c r="O32" s="89">
        <v>0</v>
      </c>
      <c r="P32" s="89">
        <v>0</v>
      </c>
      <c r="Q32" s="199">
        <v>97.48</v>
      </c>
      <c r="R32" s="89">
        <v>1904</v>
      </c>
      <c r="S32" s="89">
        <v>348</v>
      </c>
      <c r="T32" s="89"/>
      <c r="U32" s="89">
        <v>2</v>
      </c>
      <c r="V32" s="89">
        <v>0</v>
      </c>
      <c r="W32" s="199">
        <v>31.05</v>
      </c>
      <c r="X32" s="199">
        <v>0.22816562694373299</v>
      </c>
      <c r="Y32" s="200">
        <v>4.9483405616218104</v>
      </c>
      <c r="Z32" s="207"/>
      <c r="AA32" s="207"/>
    </row>
    <row r="33" spans="1:27" ht="15" customHeight="1" x14ac:dyDescent="0.15">
      <c r="A33" s="89">
        <v>2018</v>
      </c>
      <c r="B33" s="89">
        <v>36</v>
      </c>
      <c r="C33" s="89">
        <v>24</v>
      </c>
      <c r="D33" s="89">
        <v>12</v>
      </c>
      <c r="E33" s="89">
        <v>0</v>
      </c>
      <c r="F33" s="89">
        <v>0</v>
      </c>
      <c r="G33" s="199">
        <v>262.56</v>
      </c>
      <c r="H33" s="199">
        <v>83.21</v>
      </c>
      <c r="I33" s="200">
        <v>12.45</v>
      </c>
      <c r="J33" s="200">
        <v>70.760000000000005</v>
      </c>
      <c r="K33" s="94">
        <v>2675.5</v>
      </c>
      <c r="L33" s="94">
        <v>1.88</v>
      </c>
      <c r="M33" s="89">
        <v>0</v>
      </c>
      <c r="N33" s="89">
        <v>0</v>
      </c>
      <c r="O33" s="89">
        <v>0</v>
      </c>
      <c r="P33" s="89">
        <v>0</v>
      </c>
      <c r="Q33" s="199">
        <v>57.95</v>
      </c>
      <c r="R33" s="89">
        <v>1465</v>
      </c>
      <c r="S33" s="89">
        <v>249</v>
      </c>
      <c r="T33" s="89"/>
      <c r="U33" s="89">
        <v>0</v>
      </c>
      <c r="V33" s="89">
        <v>0</v>
      </c>
      <c r="W33" s="199">
        <v>30.66</v>
      </c>
      <c r="X33" s="199">
        <v>9.8036051936321603E-2</v>
      </c>
      <c r="Y33" s="200">
        <v>4.2414347671044101</v>
      </c>
      <c r="Z33" s="207"/>
      <c r="AA33" s="207"/>
    </row>
    <row r="34" spans="1:27" ht="15" customHeight="1" x14ac:dyDescent="0.15">
      <c r="A34" s="89">
        <v>2019</v>
      </c>
      <c r="B34" s="89">
        <v>38</v>
      </c>
      <c r="C34" s="89">
        <v>25</v>
      </c>
      <c r="D34" s="89">
        <v>13</v>
      </c>
      <c r="E34" s="89">
        <v>0</v>
      </c>
      <c r="F34" s="89">
        <v>0</v>
      </c>
      <c r="G34" s="199">
        <v>240.01</v>
      </c>
      <c r="H34" s="199">
        <v>38.67</v>
      </c>
      <c r="I34" s="200">
        <v>6.18</v>
      </c>
      <c r="J34" s="200">
        <v>32.49</v>
      </c>
      <c r="K34" s="94">
        <v>896.5</v>
      </c>
      <c r="L34" s="94">
        <v>4.07</v>
      </c>
      <c r="M34" s="89">
        <v>0</v>
      </c>
      <c r="N34" s="89">
        <v>0</v>
      </c>
      <c r="O34" s="89">
        <v>0</v>
      </c>
      <c r="P34" s="89">
        <v>0</v>
      </c>
      <c r="Q34" s="199">
        <v>20.399999999999999</v>
      </c>
      <c r="R34" s="89">
        <v>1683</v>
      </c>
      <c r="S34" s="89">
        <v>220</v>
      </c>
      <c r="T34" s="89"/>
      <c r="U34" s="89">
        <v>3</v>
      </c>
      <c r="V34" s="89">
        <v>1</v>
      </c>
      <c r="W34" s="199">
        <v>41.17</v>
      </c>
      <c r="X34" s="199">
        <v>4.5560078456646502E-2</v>
      </c>
      <c r="Y34" s="200">
        <v>4.4770700319435397</v>
      </c>
      <c r="Z34" s="207"/>
      <c r="AA34" s="207"/>
    </row>
    <row r="35" spans="1:27" ht="15" customHeight="1" x14ac:dyDescent="0.15">
      <c r="A35" s="89">
        <v>2020</v>
      </c>
      <c r="B35" s="89">
        <v>22</v>
      </c>
      <c r="C35" s="89">
        <v>17</v>
      </c>
      <c r="D35" s="89">
        <v>5</v>
      </c>
      <c r="E35" s="89">
        <v>0</v>
      </c>
      <c r="F35" s="89">
        <v>0</v>
      </c>
      <c r="G35" s="199">
        <v>109.33</v>
      </c>
      <c r="H35" s="199">
        <v>26.43</v>
      </c>
      <c r="I35" s="200">
        <v>3.2</v>
      </c>
      <c r="J35" s="200">
        <v>23.23</v>
      </c>
      <c r="K35" s="94">
        <v>488</v>
      </c>
      <c r="L35" s="94">
        <v>0.79</v>
      </c>
      <c r="M35" s="89">
        <v>0</v>
      </c>
      <c r="N35" s="89">
        <v>0</v>
      </c>
      <c r="O35" s="89">
        <v>0</v>
      </c>
      <c r="P35" s="89">
        <v>0</v>
      </c>
      <c r="Q35" s="199">
        <v>23.55</v>
      </c>
      <c r="R35" s="89">
        <v>839</v>
      </c>
      <c r="S35" s="89">
        <v>210</v>
      </c>
      <c r="T35" s="89">
        <v>0</v>
      </c>
      <c r="U35" s="89">
        <v>0</v>
      </c>
      <c r="V35" s="89">
        <v>7</v>
      </c>
      <c r="W35" s="200">
        <v>23.75</v>
      </c>
      <c r="X35" s="199">
        <v>3.1139200248491503E-5</v>
      </c>
      <c r="Y35" s="200">
        <v>2.59198791323047</v>
      </c>
      <c r="Z35" s="207"/>
      <c r="AA35" s="207"/>
    </row>
    <row r="36" spans="1:27" s="55" customFormat="1" ht="15" customHeight="1" x14ac:dyDescent="0.15">
      <c r="A36" s="197" t="s">
        <v>28</v>
      </c>
      <c r="B36" s="197">
        <v>163</v>
      </c>
      <c r="C36" s="197">
        <v>130</v>
      </c>
      <c r="D36" s="197">
        <v>33</v>
      </c>
      <c r="E36" s="197">
        <v>0</v>
      </c>
      <c r="F36" s="197">
        <v>0</v>
      </c>
      <c r="G36" s="198">
        <v>255.6</v>
      </c>
      <c r="H36" s="198">
        <v>173.6</v>
      </c>
      <c r="I36" s="198">
        <v>43.06</v>
      </c>
      <c r="J36" s="198">
        <v>130.54</v>
      </c>
      <c r="K36" s="198">
        <v>7134.69</v>
      </c>
      <c r="L36" s="198">
        <v>1.9570000000000001</v>
      </c>
      <c r="M36" s="197">
        <v>0</v>
      </c>
      <c r="N36" s="197">
        <v>0</v>
      </c>
      <c r="O36" s="197">
        <v>0</v>
      </c>
      <c r="P36" s="197">
        <v>0</v>
      </c>
      <c r="Q36" s="197">
        <v>88.52</v>
      </c>
      <c r="R36" s="197">
        <v>3154</v>
      </c>
      <c r="S36" s="197">
        <v>1154</v>
      </c>
      <c r="T36" s="197">
        <v>31</v>
      </c>
      <c r="U36" s="197">
        <v>0</v>
      </c>
      <c r="V36" s="197">
        <v>2</v>
      </c>
      <c r="W36" s="198">
        <v>66.63</v>
      </c>
      <c r="X36" s="202"/>
      <c r="Y36" s="202"/>
      <c r="Z36" s="205"/>
      <c r="AA36" s="205"/>
    </row>
    <row r="37" spans="1:27" ht="15" customHeight="1" x14ac:dyDescent="0.15">
      <c r="A37" s="89">
        <v>2016</v>
      </c>
      <c r="B37" s="89">
        <v>9</v>
      </c>
      <c r="C37" s="89">
        <v>4</v>
      </c>
      <c r="D37" s="89">
        <v>5</v>
      </c>
      <c r="E37" s="89">
        <v>0</v>
      </c>
      <c r="F37" s="89">
        <v>0</v>
      </c>
      <c r="G37" s="199">
        <v>21.49</v>
      </c>
      <c r="H37" s="199">
        <v>15.56</v>
      </c>
      <c r="I37" s="200">
        <v>0</v>
      </c>
      <c r="J37" s="200">
        <v>15.56</v>
      </c>
      <c r="K37" s="94">
        <v>808</v>
      </c>
      <c r="L37" s="94">
        <v>4.7E-2</v>
      </c>
      <c r="M37" s="89">
        <v>0</v>
      </c>
      <c r="N37" s="89">
        <v>0</v>
      </c>
      <c r="O37" s="89">
        <v>0</v>
      </c>
      <c r="P37" s="89">
        <v>0</v>
      </c>
      <c r="Q37" s="199">
        <v>0</v>
      </c>
      <c r="R37" s="89">
        <v>279</v>
      </c>
      <c r="S37" s="89">
        <v>123</v>
      </c>
      <c r="T37" s="89">
        <v>31</v>
      </c>
      <c r="U37" s="89">
        <v>0</v>
      </c>
      <c r="V37" s="89"/>
      <c r="W37" s="199">
        <v>6.4</v>
      </c>
      <c r="X37" s="199">
        <v>0.17441177499177299</v>
      </c>
      <c r="Y37" s="200">
        <v>10.088084671760599</v>
      </c>
      <c r="Z37" s="207"/>
      <c r="AA37" s="207"/>
    </row>
    <row r="38" spans="1:27" ht="15" customHeight="1" x14ac:dyDescent="0.15">
      <c r="A38" s="89">
        <v>2017</v>
      </c>
      <c r="B38" s="89">
        <v>50</v>
      </c>
      <c r="C38" s="89">
        <v>40</v>
      </c>
      <c r="D38" s="89">
        <v>10</v>
      </c>
      <c r="E38" s="89">
        <v>0</v>
      </c>
      <c r="F38" s="89">
        <v>0</v>
      </c>
      <c r="G38" s="199">
        <v>55.72</v>
      </c>
      <c r="H38" s="199">
        <v>34.520000000000003</v>
      </c>
      <c r="I38" s="200">
        <v>0</v>
      </c>
      <c r="J38" s="200">
        <v>34.520000000000003</v>
      </c>
      <c r="K38" s="94">
        <v>1622.2</v>
      </c>
      <c r="L38" s="94">
        <v>0.03</v>
      </c>
      <c r="M38" s="89">
        <v>0</v>
      </c>
      <c r="N38" s="89">
        <v>0</v>
      </c>
      <c r="O38" s="89">
        <v>0</v>
      </c>
      <c r="P38" s="89">
        <v>0</v>
      </c>
      <c r="Q38" s="199">
        <v>82.32</v>
      </c>
      <c r="R38" s="89">
        <v>1263</v>
      </c>
      <c r="S38" s="89">
        <v>484</v>
      </c>
      <c r="T38" s="89"/>
      <c r="U38" s="89">
        <v>0</v>
      </c>
      <c r="V38" s="89">
        <v>0</v>
      </c>
      <c r="W38" s="199">
        <v>39</v>
      </c>
      <c r="X38" s="199">
        <v>0.38693409207686302</v>
      </c>
      <c r="Y38" s="200">
        <v>56.044914843114597</v>
      </c>
      <c r="Z38" s="207"/>
      <c r="AA38" s="207"/>
    </row>
    <row r="39" spans="1:27" ht="15" customHeight="1" x14ac:dyDescent="0.15">
      <c r="A39" s="89">
        <v>2018</v>
      </c>
      <c r="B39" s="89">
        <v>80</v>
      </c>
      <c r="C39" s="89">
        <v>69</v>
      </c>
      <c r="D39" s="89">
        <v>11</v>
      </c>
      <c r="E39" s="89">
        <v>0</v>
      </c>
      <c r="F39" s="89">
        <v>0</v>
      </c>
      <c r="G39" s="199">
        <v>73.56</v>
      </c>
      <c r="H39" s="199">
        <v>51.17</v>
      </c>
      <c r="I39" s="200">
        <v>13.04</v>
      </c>
      <c r="J39" s="200">
        <v>38.130000000000003</v>
      </c>
      <c r="K39" s="94">
        <v>1855.39</v>
      </c>
      <c r="L39" s="94">
        <v>0</v>
      </c>
      <c r="M39" s="89">
        <v>0</v>
      </c>
      <c r="N39" s="89">
        <v>0</v>
      </c>
      <c r="O39" s="89">
        <v>0</v>
      </c>
      <c r="P39" s="89">
        <v>0</v>
      </c>
      <c r="Q39" s="199">
        <v>0.2</v>
      </c>
      <c r="R39" s="89">
        <v>1187</v>
      </c>
      <c r="S39" s="89">
        <v>416</v>
      </c>
      <c r="T39" s="89"/>
      <c r="U39" s="89">
        <v>0</v>
      </c>
      <c r="V39" s="89">
        <v>0</v>
      </c>
      <c r="W39" s="199">
        <v>16.3</v>
      </c>
      <c r="X39" s="199">
        <v>0.57356365850443503</v>
      </c>
      <c r="Y39" s="200">
        <v>89.671863748983299</v>
      </c>
      <c r="Z39" s="207"/>
      <c r="AA39" s="207"/>
    </row>
    <row r="40" spans="1:27" ht="15" customHeight="1" x14ac:dyDescent="0.15">
      <c r="A40" s="89">
        <v>2019</v>
      </c>
      <c r="B40" s="89">
        <v>20</v>
      </c>
      <c r="C40" s="89">
        <v>17</v>
      </c>
      <c r="D40" s="89">
        <v>3</v>
      </c>
      <c r="E40" s="89">
        <v>0</v>
      </c>
      <c r="F40" s="89">
        <v>0</v>
      </c>
      <c r="G40" s="199">
        <v>42.01</v>
      </c>
      <c r="H40" s="199">
        <v>39.33</v>
      </c>
      <c r="I40" s="200">
        <v>0</v>
      </c>
      <c r="J40" s="200">
        <v>39.33</v>
      </c>
      <c r="K40" s="94">
        <v>1733.1</v>
      </c>
      <c r="L40" s="94">
        <v>0.2</v>
      </c>
      <c r="M40" s="89">
        <v>0</v>
      </c>
      <c r="N40" s="89">
        <v>0</v>
      </c>
      <c r="O40" s="89">
        <v>0</v>
      </c>
      <c r="P40" s="89">
        <v>0</v>
      </c>
      <c r="Q40" s="199">
        <v>3</v>
      </c>
      <c r="R40" s="89">
        <v>195</v>
      </c>
      <c r="S40" s="89">
        <v>62</v>
      </c>
      <c r="T40" s="89"/>
      <c r="U40" s="89">
        <v>0</v>
      </c>
      <c r="V40" s="89">
        <v>0</v>
      </c>
      <c r="W40" s="199">
        <v>2.2400000000000002</v>
      </c>
      <c r="X40" s="199">
        <v>0.44084930015593898</v>
      </c>
      <c r="Y40" s="200">
        <v>22.4179659372458</v>
      </c>
      <c r="Z40" s="207"/>
      <c r="AA40" s="207"/>
    </row>
    <row r="41" spans="1:27" ht="15" customHeight="1" x14ac:dyDescent="0.15">
      <c r="A41" s="89">
        <v>2020</v>
      </c>
      <c r="B41" s="89">
        <v>4</v>
      </c>
      <c r="C41" s="89">
        <v>0</v>
      </c>
      <c r="D41" s="89">
        <v>4</v>
      </c>
      <c r="E41" s="89">
        <v>0</v>
      </c>
      <c r="F41" s="89">
        <v>0</v>
      </c>
      <c r="G41" s="199">
        <v>62.82</v>
      </c>
      <c r="H41" s="199">
        <v>33.020000000000003</v>
      </c>
      <c r="I41" s="200">
        <v>30.02</v>
      </c>
      <c r="J41" s="200">
        <v>3</v>
      </c>
      <c r="K41" s="94">
        <v>1116</v>
      </c>
      <c r="L41" s="94">
        <v>1.68</v>
      </c>
      <c r="M41" s="89">
        <v>0</v>
      </c>
      <c r="N41" s="89">
        <v>0</v>
      </c>
      <c r="O41" s="89">
        <v>0</v>
      </c>
      <c r="P41" s="89">
        <v>0</v>
      </c>
      <c r="Q41" s="199">
        <v>3</v>
      </c>
      <c r="R41" s="89">
        <v>230</v>
      </c>
      <c r="S41" s="89">
        <v>69</v>
      </c>
      <c r="T41" s="89">
        <v>0</v>
      </c>
      <c r="U41" s="89">
        <v>0</v>
      </c>
      <c r="V41" s="89">
        <v>2</v>
      </c>
      <c r="W41" s="200">
        <v>2.69</v>
      </c>
      <c r="X41" s="199">
        <v>3.7012061762392898E-4</v>
      </c>
      <c r="Y41" s="200">
        <v>4.4835931874491699</v>
      </c>
      <c r="Z41" s="207"/>
      <c r="AA41" s="207"/>
    </row>
    <row r="42" spans="1:27" s="55" customFormat="1" ht="15" customHeight="1" x14ac:dyDescent="0.15">
      <c r="A42" s="197" t="s">
        <v>29</v>
      </c>
      <c r="B42" s="197">
        <v>146</v>
      </c>
      <c r="C42" s="197">
        <v>102</v>
      </c>
      <c r="D42" s="197">
        <v>44</v>
      </c>
      <c r="E42" s="197">
        <v>0</v>
      </c>
      <c r="F42" s="197">
        <v>0</v>
      </c>
      <c r="G42" s="198">
        <v>570</v>
      </c>
      <c r="H42" s="198">
        <v>184.09</v>
      </c>
      <c r="I42" s="198">
        <v>5.85</v>
      </c>
      <c r="J42" s="198">
        <v>178.24</v>
      </c>
      <c r="K42" s="198">
        <v>4650.9799999999996</v>
      </c>
      <c r="L42" s="198">
        <v>4.0119999999999996</v>
      </c>
      <c r="M42" s="197">
        <v>1</v>
      </c>
      <c r="N42" s="197">
        <v>0</v>
      </c>
      <c r="O42" s="197">
        <v>1</v>
      </c>
      <c r="P42" s="197">
        <v>0</v>
      </c>
      <c r="Q42" s="198">
        <v>139.16</v>
      </c>
      <c r="R42" s="197">
        <v>4216</v>
      </c>
      <c r="S42" s="197">
        <v>529</v>
      </c>
      <c r="T42" s="197">
        <v>123</v>
      </c>
      <c r="U42" s="197">
        <v>0</v>
      </c>
      <c r="V42" s="197">
        <v>0</v>
      </c>
      <c r="W42" s="198">
        <v>56.98</v>
      </c>
      <c r="X42" s="202"/>
      <c r="Y42" s="202"/>
      <c r="Z42" s="205"/>
      <c r="AA42" s="205"/>
    </row>
    <row r="43" spans="1:27" ht="15" customHeight="1" x14ac:dyDescent="0.15">
      <c r="A43" s="89">
        <v>2016</v>
      </c>
      <c r="B43" s="89">
        <v>23</v>
      </c>
      <c r="C43" s="89">
        <v>15</v>
      </c>
      <c r="D43" s="89">
        <v>8</v>
      </c>
      <c r="E43" s="89">
        <v>0</v>
      </c>
      <c r="F43" s="89">
        <v>0</v>
      </c>
      <c r="G43" s="199">
        <v>235.92</v>
      </c>
      <c r="H43" s="199">
        <v>41.16</v>
      </c>
      <c r="I43" s="200">
        <v>1.05</v>
      </c>
      <c r="J43" s="200">
        <v>40.11</v>
      </c>
      <c r="K43" s="94">
        <v>983.67</v>
      </c>
      <c r="L43" s="94">
        <v>0.52200000000000002</v>
      </c>
      <c r="M43" s="89">
        <v>0</v>
      </c>
      <c r="N43" s="89">
        <v>0</v>
      </c>
      <c r="O43" s="89">
        <v>0</v>
      </c>
      <c r="P43" s="89">
        <v>0</v>
      </c>
      <c r="Q43" s="199">
        <v>8.6999999999999993</v>
      </c>
      <c r="R43" s="89">
        <v>1011</v>
      </c>
      <c r="S43" s="89">
        <v>123</v>
      </c>
      <c r="T43" s="89">
        <v>123</v>
      </c>
      <c r="U43" s="89">
        <v>0</v>
      </c>
      <c r="V43" s="89"/>
      <c r="W43" s="199">
        <v>8.6199999999999992</v>
      </c>
      <c r="X43" s="199">
        <v>0.111455418211815</v>
      </c>
      <c r="Y43" s="200">
        <v>6.2280724462384702</v>
      </c>
      <c r="Z43" s="207"/>
      <c r="AA43" s="207"/>
    </row>
    <row r="44" spans="1:27" ht="15" customHeight="1" x14ac:dyDescent="0.15">
      <c r="A44" s="89">
        <v>2017</v>
      </c>
      <c r="B44" s="89">
        <v>45</v>
      </c>
      <c r="C44" s="89">
        <v>34</v>
      </c>
      <c r="D44" s="89">
        <v>11</v>
      </c>
      <c r="E44" s="89">
        <v>0</v>
      </c>
      <c r="F44" s="89">
        <v>0</v>
      </c>
      <c r="G44" s="199">
        <v>139.78</v>
      </c>
      <c r="H44" s="199">
        <v>57.27</v>
      </c>
      <c r="I44" s="200">
        <v>0</v>
      </c>
      <c r="J44" s="200">
        <v>57.27</v>
      </c>
      <c r="K44" s="94">
        <v>1289</v>
      </c>
      <c r="L44" s="94">
        <v>2.57</v>
      </c>
      <c r="M44" s="89">
        <v>0</v>
      </c>
      <c r="N44" s="89">
        <v>0</v>
      </c>
      <c r="O44" s="89">
        <v>0</v>
      </c>
      <c r="P44" s="89">
        <v>0</v>
      </c>
      <c r="Q44" s="199">
        <v>43.85</v>
      </c>
      <c r="R44" s="89">
        <v>1136</v>
      </c>
      <c r="S44" s="89">
        <v>150</v>
      </c>
      <c r="T44" s="89"/>
      <c r="U44" s="89">
        <v>0</v>
      </c>
      <c r="V44" s="89">
        <v>0</v>
      </c>
      <c r="W44" s="199">
        <v>14.49</v>
      </c>
      <c r="X44" s="199">
        <v>0.155079003911338</v>
      </c>
      <c r="Y44" s="200">
        <v>12.1853591339448</v>
      </c>
      <c r="Z44" s="207"/>
      <c r="AA44" s="207"/>
    </row>
    <row r="45" spans="1:27" ht="15" customHeight="1" x14ac:dyDescent="0.15">
      <c r="A45" s="89">
        <v>2018</v>
      </c>
      <c r="B45" s="89">
        <v>48</v>
      </c>
      <c r="C45" s="89">
        <v>31</v>
      </c>
      <c r="D45" s="89">
        <v>17</v>
      </c>
      <c r="E45" s="89">
        <v>0</v>
      </c>
      <c r="F45" s="89">
        <v>0</v>
      </c>
      <c r="G45" s="199">
        <v>117.91</v>
      </c>
      <c r="H45" s="199">
        <v>38.61</v>
      </c>
      <c r="I45" s="200">
        <v>4.5</v>
      </c>
      <c r="J45" s="200">
        <v>34.11</v>
      </c>
      <c r="K45" s="94">
        <v>1329.11</v>
      </c>
      <c r="L45" s="94">
        <v>0.62</v>
      </c>
      <c r="M45" s="89">
        <v>0</v>
      </c>
      <c r="N45" s="89">
        <v>0</v>
      </c>
      <c r="O45" s="89">
        <v>0</v>
      </c>
      <c r="P45" s="89">
        <v>0</v>
      </c>
      <c r="Q45" s="199">
        <v>44.87</v>
      </c>
      <c r="R45" s="89">
        <v>1340</v>
      </c>
      <c r="S45" s="89">
        <v>147</v>
      </c>
      <c r="T45" s="89"/>
      <c r="U45" s="89">
        <v>0</v>
      </c>
      <c r="V45" s="89">
        <v>0</v>
      </c>
      <c r="W45" s="199">
        <v>24.72</v>
      </c>
      <c r="X45" s="199">
        <v>0.10455038136924701</v>
      </c>
      <c r="Y45" s="200">
        <v>12.9977164095411</v>
      </c>
      <c r="Z45" s="207"/>
      <c r="AA45" s="207"/>
    </row>
    <row r="46" spans="1:27" ht="15" customHeight="1" x14ac:dyDescent="0.15">
      <c r="A46" s="89">
        <v>2019</v>
      </c>
      <c r="B46" s="89">
        <v>15</v>
      </c>
      <c r="C46" s="89">
        <v>12</v>
      </c>
      <c r="D46" s="89">
        <v>3</v>
      </c>
      <c r="E46" s="89">
        <v>0</v>
      </c>
      <c r="F46" s="89">
        <v>0</v>
      </c>
      <c r="G46" s="199">
        <v>39.53</v>
      </c>
      <c r="H46" s="199">
        <v>24.95</v>
      </c>
      <c r="I46" s="200">
        <v>0</v>
      </c>
      <c r="J46" s="200">
        <v>24.95</v>
      </c>
      <c r="K46" s="94">
        <v>400.4</v>
      </c>
      <c r="L46" s="94">
        <v>0</v>
      </c>
      <c r="M46" s="89">
        <v>0</v>
      </c>
      <c r="N46" s="89">
        <v>0</v>
      </c>
      <c r="O46" s="89">
        <v>0</v>
      </c>
      <c r="P46" s="89">
        <v>0</v>
      </c>
      <c r="Q46" s="199">
        <v>3.04</v>
      </c>
      <c r="R46" s="89">
        <v>346</v>
      </c>
      <c r="S46" s="89">
        <v>45</v>
      </c>
      <c r="T46" s="89"/>
      <c r="U46" s="89">
        <v>0</v>
      </c>
      <c r="V46" s="89">
        <v>0</v>
      </c>
      <c r="W46" s="199">
        <v>3.93</v>
      </c>
      <c r="X46" s="199">
        <v>6.7561046753760706E-2</v>
      </c>
      <c r="Y46" s="200">
        <v>4.0617863779816101</v>
      </c>
      <c r="Z46" s="207"/>
      <c r="AA46" s="207"/>
    </row>
    <row r="47" spans="1:27" ht="15" customHeight="1" x14ac:dyDescent="0.15">
      <c r="A47" s="89">
        <v>2020</v>
      </c>
      <c r="B47" s="89">
        <v>15</v>
      </c>
      <c r="C47" s="89">
        <v>10</v>
      </c>
      <c r="D47" s="89">
        <v>5</v>
      </c>
      <c r="E47" s="89">
        <v>0</v>
      </c>
      <c r="F47" s="89">
        <v>0</v>
      </c>
      <c r="G47" s="199">
        <v>36.86</v>
      </c>
      <c r="H47" s="199">
        <v>22.1</v>
      </c>
      <c r="I47" s="200">
        <v>0.3</v>
      </c>
      <c r="J47" s="200">
        <v>21.8</v>
      </c>
      <c r="K47" s="94">
        <v>648.79999999999995</v>
      </c>
      <c r="L47" s="94">
        <v>0.3</v>
      </c>
      <c r="M47" s="89">
        <v>1</v>
      </c>
      <c r="N47" s="89">
        <v>0</v>
      </c>
      <c r="O47" s="89">
        <v>1</v>
      </c>
      <c r="P47" s="89">
        <v>0</v>
      </c>
      <c r="Q47" s="199">
        <v>38.700000000000003</v>
      </c>
      <c r="R47" s="89">
        <v>383</v>
      </c>
      <c r="S47" s="89">
        <v>64</v>
      </c>
      <c r="T47" s="89">
        <v>0</v>
      </c>
      <c r="U47" s="89">
        <v>0</v>
      </c>
      <c r="V47" s="89">
        <v>0</v>
      </c>
      <c r="W47" s="200">
        <v>5.22</v>
      </c>
      <c r="X47" s="199">
        <v>5.9843652635595702E-5</v>
      </c>
      <c r="Y47" s="200">
        <v>4.0617863779816101</v>
      </c>
      <c r="Z47" s="207"/>
      <c r="AA47" s="207"/>
    </row>
    <row r="48" spans="1:27" s="55" customFormat="1" ht="15" customHeight="1" x14ac:dyDescent="0.15">
      <c r="A48" s="197" t="s">
        <v>30</v>
      </c>
      <c r="B48" s="197">
        <v>181</v>
      </c>
      <c r="C48" s="197">
        <v>106</v>
      </c>
      <c r="D48" s="197">
        <v>75</v>
      </c>
      <c r="E48" s="197">
        <v>0</v>
      </c>
      <c r="F48" s="197">
        <v>0</v>
      </c>
      <c r="G48" s="198">
        <v>1119.3</v>
      </c>
      <c r="H48" s="198">
        <v>356.56299999999999</v>
      </c>
      <c r="I48" s="198">
        <v>7.26</v>
      </c>
      <c r="J48" s="198">
        <v>349.303</v>
      </c>
      <c r="K48" s="198">
        <v>10397.92</v>
      </c>
      <c r="L48" s="198">
        <v>19.239999999999998</v>
      </c>
      <c r="M48" s="197">
        <v>11</v>
      </c>
      <c r="N48" s="197">
        <v>1</v>
      </c>
      <c r="O48" s="197">
        <v>0</v>
      </c>
      <c r="P48" s="197">
        <v>10</v>
      </c>
      <c r="Q48" s="198">
        <v>225.18</v>
      </c>
      <c r="R48" s="197">
        <v>6530</v>
      </c>
      <c r="S48" s="197">
        <v>1250</v>
      </c>
      <c r="T48" s="197">
        <v>112</v>
      </c>
      <c r="U48" s="197">
        <v>0</v>
      </c>
      <c r="V48" s="197">
        <v>49</v>
      </c>
      <c r="W48" s="198">
        <v>94.84</v>
      </c>
      <c r="X48" s="202"/>
      <c r="Y48" s="202"/>
      <c r="Z48" s="205"/>
      <c r="AA48" s="205"/>
    </row>
    <row r="49" spans="1:27" ht="15" customHeight="1" x14ac:dyDescent="0.15">
      <c r="A49" s="89">
        <v>2016</v>
      </c>
      <c r="B49" s="89">
        <v>24</v>
      </c>
      <c r="C49" s="89">
        <v>7</v>
      </c>
      <c r="D49" s="89">
        <v>17</v>
      </c>
      <c r="E49" s="89">
        <v>0</v>
      </c>
      <c r="F49" s="89">
        <v>0</v>
      </c>
      <c r="G49" s="199">
        <v>164.66</v>
      </c>
      <c r="H49" s="199">
        <v>91.442999999999998</v>
      </c>
      <c r="I49" s="200">
        <v>5.24</v>
      </c>
      <c r="J49" s="200">
        <v>86.203000000000003</v>
      </c>
      <c r="K49" s="94">
        <v>598.91999999999996</v>
      </c>
      <c r="L49" s="94">
        <v>8.24</v>
      </c>
      <c r="M49" s="89">
        <v>3</v>
      </c>
      <c r="N49" s="89">
        <v>0</v>
      </c>
      <c r="O49" s="89">
        <v>0</v>
      </c>
      <c r="P49" s="89">
        <v>3</v>
      </c>
      <c r="Q49" s="199">
        <v>0</v>
      </c>
      <c r="R49" s="89">
        <v>921</v>
      </c>
      <c r="S49" s="89">
        <v>141</v>
      </c>
      <c r="T49" s="89">
        <v>112</v>
      </c>
      <c r="U49" s="89">
        <v>0</v>
      </c>
      <c r="V49" s="89"/>
      <c r="W49" s="199">
        <v>12.8</v>
      </c>
      <c r="X49" s="199">
        <v>0.162006452832724</v>
      </c>
      <c r="Y49" s="200">
        <v>4.2519983683664897</v>
      </c>
      <c r="Z49" s="207"/>
      <c r="AA49" s="207"/>
    </row>
    <row r="50" spans="1:27" ht="15" customHeight="1" x14ac:dyDescent="0.15">
      <c r="A50" s="89">
        <v>2017</v>
      </c>
      <c r="B50" s="89">
        <v>38</v>
      </c>
      <c r="C50" s="89">
        <v>19</v>
      </c>
      <c r="D50" s="89">
        <v>19</v>
      </c>
      <c r="E50" s="89">
        <v>0</v>
      </c>
      <c r="F50" s="89">
        <v>0</v>
      </c>
      <c r="G50" s="199">
        <v>261.58</v>
      </c>
      <c r="H50" s="199">
        <v>61.75</v>
      </c>
      <c r="I50" s="200">
        <v>0</v>
      </c>
      <c r="J50" s="200">
        <v>61.75</v>
      </c>
      <c r="K50" s="94">
        <v>3060.31</v>
      </c>
      <c r="L50" s="94">
        <v>1.62</v>
      </c>
      <c r="M50" s="89">
        <v>2</v>
      </c>
      <c r="N50" s="89">
        <v>0</v>
      </c>
      <c r="O50" s="89">
        <v>0</v>
      </c>
      <c r="P50" s="89">
        <v>2</v>
      </c>
      <c r="Q50" s="199">
        <v>105.76</v>
      </c>
      <c r="R50" s="89">
        <v>1425</v>
      </c>
      <c r="S50" s="89">
        <v>290</v>
      </c>
      <c r="T50" s="89"/>
      <c r="U50" s="89">
        <v>0</v>
      </c>
      <c r="V50" s="89">
        <v>11</v>
      </c>
      <c r="W50" s="199">
        <v>26.44</v>
      </c>
      <c r="X50" s="199">
        <v>0.10940037468609599</v>
      </c>
      <c r="Y50" s="200">
        <v>6.7323307499136096</v>
      </c>
      <c r="Z50" s="207"/>
      <c r="AA50" s="207"/>
    </row>
    <row r="51" spans="1:27" ht="15" customHeight="1" x14ac:dyDescent="0.15">
      <c r="A51" s="89">
        <v>2018</v>
      </c>
      <c r="B51" s="89">
        <v>71</v>
      </c>
      <c r="C51" s="89">
        <v>56</v>
      </c>
      <c r="D51" s="89">
        <v>15</v>
      </c>
      <c r="E51" s="89">
        <v>0</v>
      </c>
      <c r="F51" s="89">
        <v>0</v>
      </c>
      <c r="G51" s="199">
        <v>461.45</v>
      </c>
      <c r="H51" s="199">
        <v>127.92</v>
      </c>
      <c r="I51" s="200">
        <v>0</v>
      </c>
      <c r="J51" s="200">
        <v>127.92</v>
      </c>
      <c r="K51" s="94">
        <v>3822.47</v>
      </c>
      <c r="L51" s="94">
        <v>8.43</v>
      </c>
      <c r="M51" s="89">
        <v>1</v>
      </c>
      <c r="N51" s="89">
        <v>0</v>
      </c>
      <c r="O51" s="89">
        <v>0</v>
      </c>
      <c r="P51" s="89">
        <v>1</v>
      </c>
      <c r="Q51" s="199">
        <v>65</v>
      </c>
      <c r="R51" s="89">
        <v>2191</v>
      </c>
      <c r="S51" s="89">
        <v>392</v>
      </c>
      <c r="T51" s="89"/>
      <c r="U51" s="89">
        <v>0</v>
      </c>
      <c r="V51" s="89">
        <v>23</v>
      </c>
      <c r="W51" s="199">
        <v>23.53</v>
      </c>
      <c r="X51" s="199">
        <v>0.226631513033934</v>
      </c>
      <c r="Y51" s="200">
        <v>12.5788285064175</v>
      </c>
      <c r="Z51" s="207"/>
      <c r="AA51" s="207"/>
    </row>
    <row r="52" spans="1:27" ht="15" customHeight="1" x14ac:dyDescent="0.15">
      <c r="A52" s="89">
        <v>2019</v>
      </c>
      <c r="B52" s="89">
        <v>39</v>
      </c>
      <c r="C52" s="89">
        <v>20</v>
      </c>
      <c r="D52" s="89">
        <v>19</v>
      </c>
      <c r="E52" s="89">
        <v>0</v>
      </c>
      <c r="F52" s="89">
        <v>0</v>
      </c>
      <c r="G52" s="199">
        <v>170.96</v>
      </c>
      <c r="H52" s="199">
        <v>58.79</v>
      </c>
      <c r="I52" s="200">
        <v>0</v>
      </c>
      <c r="J52" s="200">
        <v>58.79</v>
      </c>
      <c r="K52" s="94">
        <v>2576.02</v>
      </c>
      <c r="L52" s="94">
        <v>0.59</v>
      </c>
      <c r="M52" s="89">
        <v>5</v>
      </c>
      <c r="N52" s="89">
        <v>1</v>
      </c>
      <c r="O52" s="89">
        <v>0</v>
      </c>
      <c r="P52" s="89">
        <v>4</v>
      </c>
      <c r="Q52" s="199">
        <v>46.62</v>
      </c>
      <c r="R52" s="89">
        <v>1580</v>
      </c>
      <c r="S52" s="89">
        <v>323</v>
      </c>
      <c r="T52" s="89"/>
      <c r="U52" s="89">
        <v>0</v>
      </c>
      <c r="V52" s="89">
        <v>13</v>
      </c>
      <c r="W52" s="199">
        <v>23.52</v>
      </c>
      <c r="X52" s="199">
        <v>0.10415624336511101</v>
      </c>
      <c r="Y52" s="200">
        <v>6.9094973485955498</v>
      </c>
      <c r="Z52" s="207"/>
      <c r="AA52" s="207"/>
    </row>
    <row r="53" spans="1:27" ht="15" customHeight="1" x14ac:dyDescent="0.15">
      <c r="A53" s="89">
        <v>2020</v>
      </c>
      <c r="B53" s="89">
        <v>9</v>
      </c>
      <c r="C53" s="89">
        <v>4</v>
      </c>
      <c r="D53" s="89">
        <v>5</v>
      </c>
      <c r="E53" s="89">
        <v>0</v>
      </c>
      <c r="F53" s="89">
        <v>0</v>
      </c>
      <c r="G53" s="199">
        <v>60.65</v>
      </c>
      <c r="H53" s="199">
        <v>16.66</v>
      </c>
      <c r="I53" s="200">
        <v>2.02</v>
      </c>
      <c r="J53" s="200">
        <v>14.64</v>
      </c>
      <c r="K53" s="94">
        <v>340.2</v>
      </c>
      <c r="L53" s="94">
        <v>0.36</v>
      </c>
      <c r="M53" s="89">
        <v>0</v>
      </c>
      <c r="N53" s="89">
        <v>0</v>
      </c>
      <c r="O53" s="89">
        <v>0</v>
      </c>
      <c r="P53" s="89">
        <v>0</v>
      </c>
      <c r="Q53" s="199">
        <v>7.8</v>
      </c>
      <c r="R53" s="89">
        <v>413</v>
      </c>
      <c r="S53" s="89">
        <v>104</v>
      </c>
      <c r="T53" s="89">
        <v>0</v>
      </c>
      <c r="U53" s="89">
        <v>0</v>
      </c>
      <c r="V53" s="89">
        <v>2</v>
      </c>
      <c r="W53" s="199">
        <v>8.5500000000000007</v>
      </c>
      <c r="X53" s="199">
        <v>2.95159553404107E-5</v>
      </c>
      <c r="Y53" s="200">
        <v>1.5944993881374301</v>
      </c>
      <c r="Z53" s="207"/>
      <c r="AA53" s="207"/>
    </row>
    <row r="54" spans="1:27" s="55" customFormat="1" ht="15" customHeight="1" x14ac:dyDescent="0.15">
      <c r="A54" s="197" t="s">
        <v>31</v>
      </c>
      <c r="B54" s="197">
        <v>88</v>
      </c>
      <c r="C54" s="197">
        <v>41</v>
      </c>
      <c r="D54" s="197">
        <v>47</v>
      </c>
      <c r="E54" s="197">
        <v>0</v>
      </c>
      <c r="F54" s="197">
        <v>0</v>
      </c>
      <c r="G54" s="198">
        <v>1350.1</v>
      </c>
      <c r="H54" s="198">
        <v>441</v>
      </c>
      <c r="I54" s="198">
        <v>0</v>
      </c>
      <c r="J54" s="198">
        <v>441</v>
      </c>
      <c r="K54" s="198">
        <v>18814.52</v>
      </c>
      <c r="L54" s="198">
        <v>12.36</v>
      </c>
      <c r="M54" s="197">
        <v>0</v>
      </c>
      <c r="N54" s="197">
        <v>0</v>
      </c>
      <c r="O54" s="197">
        <v>0</v>
      </c>
      <c r="P54" s="197">
        <v>0</v>
      </c>
      <c r="Q54" s="198">
        <v>28.6</v>
      </c>
      <c r="R54" s="197">
        <v>5508</v>
      </c>
      <c r="S54" s="197">
        <v>388</v>
      </c>
      <c r="T54" s="197">
        <v>17</v>
      </c>
      <c r="U54" s="197">
        <v>16</v>
      </c>
      <c r="V54" s="197">
        <v>14</v>
      </c>
      <c r="W54" s="198">
        <v>145.5</v>
      </c>
      <c r="X54" s="202"/>
      <c r="Y54" s="202"/>
      <c r="Z54" s="205"/>
      <c r="AA54" s="205"/>
    </row>
    <row r="55" spans="1:27" ht="15" customHeight="1" x14ac:dyDescent="0.15">
      <c r="A55" s="89">
        <v>2016</v>
      </c>
      <c r="B55" s="89">
        <v>9</v>
      </c>
      <c r="C55" s="89">
        <v>7</v>
      </c>
      <c r="D55" s="89">
        <v>2</v>
      </c>
      <c r="E55" s="89">
        <v>0</v>
      </c>
      <c r="F55" s="89">
        <v>0</v>
      </c>
      <c r="G55" s="199">
        <v>94.37</v>
      </c>
      <c r="H55" s="199">
        <v>9.89</v>
      </c>
      <c r="I55" s="200">
        <v>0</v>
      </c>
      <c r="J55" s="200">
        <v>9.89</v>
      </c>
      <c r="K55" s="94">
        <v>274.89999999999998</v>
      </c>
      <c r="L55" s="94">
        <v>0</v>
      </c>
      <c r="M55" s="89">
        <v>0</v>
      </c>
      <c r="N55" s="89">
        <v>0</v>
      </c>
      <c r="O55" s="89">
        <v>0</v>
      </c>
      <c r="P55" s="89">
        <v>0</v>
      </c>
      <c r="Q55" s="199">
        <v>0</v>
      </c>
      <c r="R55" s="89">
        <v>266</v>
      </c>
      <c r="S55" s="89">
        <v>30</v>
      </c>
      <c r="T55" s="89">
        <v>17</v>
      </c>
      <c r="U55" s="89">
        <v>0</v>
      </c>
      <c r="V55" s="89"/>
      <c r="W55" s="199">
        <v>3.75</v>
      </c>
      <c r="X55" s="199">
        <v>2.17496701373334E-2</v>
      </c>
      <c r="Y55" s="200">
        <v>1.9792419740748299</v>
      </c>
      <c r="Z55" s="207"/>
      <c r="AA55" s="207"/>
    </row>
    <row r="56" spans="1:27" ht="15" customHeight="1" x14ac:dyDescent="0.15">
      <c r="A56" s="89">
        <v>2017</v>
      </c>
      <c r="B56" s="89">
        <v>23</v>
      </c>
      <c r="C56" s="89">
        <v>15</v>
      </c>
      <c r="D56" s="89">
        <v>8</v>
      </c>
      <c r="E56" s="89">
        <v>0</v>
      </c>
      <c r="F56" s="89">
        <v>0</v>
      </c>
      <c r="G56" s="199">
        <v>331</v>
      </c>
      <c r="H56" s="199">
        <v>40.1</v>
      </c>
      <c r="I56" s="200">
        <v>0</v>
      </c>
      <c r="J56" s="200">
        <v>40.1</v>
      </c>
      <c r="K56" s="94">
        <v>1091</v>
      </c>
      <c r="L56" s="94">
        <v>0.86</v>
      </c>
      <c r="M56" s="89">
        <v>0</v>
      </c>
      <c r="N56" s="89">
        <v>0</v>
      </c>
      <c r="O56" s="89">
        <v>0</v>
      </c>
      <c r="P56" s="89">
        <v>0</v>
      </c>
      <c r="Q56" s="199">
        <v>0</v>
      </c>
      <c r="R56" s="89">
        <v>1123</v>
      </c>
      <c r="S56" s="89">
        <v>108</v>
      </c>
      <c r="T56" s="89"/>
      <c r="U56" s="89">
        <v>0</v>
      </c>
      <c r="V56" s="89">
        <v>0</v>
      </c>
      <c r="W56" s="199">
        <v>22.3</v>
      </c>
      <c r="X56" s="199">
        <v>8.8186225733778698E-2</v>
      </c>
      <c r="Y56" s="200">
        <v>5.0580628226356801</v>
      </c>
      <c r="Z56" s="207"/>
      <c r="AA56" s="207"/>
    </row>
    <row r="57" spans="1:27" ht="15" customHeight="1" x14ac:dyDescent="0.15">
      <c r="A57" s="89">
        <v>2018</v>
      </c>
      <c r="B57" s="89">
        <v>29</v>
      </c>
      <c r="C57" s="89">
        <v>9</v>
      </c>
      <c r="D57" s="89">
        <v>20</v>
      </c>
      <c r="E57" s="89">
        <v>0</v>
      </c>
      <c r="F57" s="89">
        <v>0</v>
      </c>
      <c r="G57" s="199">
        <v>333.07</v>
      </c>
      <c r="H57" s="199">
        <v>131.9</v>
      </c>
      <c r="I57" s="200">
        <v>0</v>
      </c>
      <c r="J57" s="200">
        <v>131.9</v>
      </c>
      <c r="K57" s="94">
        <v>5952.6</v>
      </c>
      <c r="L57" s="94">
        <v>3.44</v>
      </c>
      <c r="M57" s="89">
        <v>0</v>
      </c>
      <c r="N57" s="89">
        <v>0</v>
      </c>
      <c r="O57" s="89">
        <v>0</v>
      </c>
      <c r="P57" s="89">
        <v>0</v>
      </c>
      <c r="Q57" s="199">
        <v>12</v>
      </c>
      <c r="R57" s="89">
        <v>859</v>
      </c>
      <c r="S57" s="89">
        <v>111</v>
      </c>
      <c r="T57" s="89"/>
      <c r="U57" s="89">
        <v>0</v>
      </c>
      <c r="V57" s="89">
        <v>0</v>
      </c>
      <c r="W57" s="199">
        <v>17.2</v>
      </c>
      <c r="X57" s="199">
        <v>0.29006890708941202</v>
      </c>
      <c r="Y57" s="200">
        <v>6.3775574720189097</v>
      </c>
      <c r="Z57" s="207"/>
      <c r="AA57" s="207"/>
    </row>
    <row r="58" spans="1:27" ht="15" customHeight="1" x14ac:dyDescent="0.15">
      <c r="A58" s="89">
        <v>2019</v>
      </c>
      <c r="B58" s="89">
        <v>23</v>
      </c>
      <c r="C58" s="89">
        <v>9</v>
      </c>
      <c r="D58" s="89">
        <v>14</v>
      </c>
      <c r="E58" s="89">
        <v>0</v>
      </c>
      <c r="F58" s="89">
        <v>0</v>
      </c>
      <c r="G58" s="199">
        <v>403.04</v>
      </c>
      <c r="H58" s="199">
        <v>184.87</v>
      </c>
      <c r="I58" s="200">
        <v>0</v>
      </c>
      <c r="J58" s="200">
        <v>184.87</v>
      </c>
      <c r="K58" s="94">
        <v>9292.42</v>
      </c>
      <c r="L58" s="94">
        <v>8.06</v>
      </c>
      <c r="M58" s="89">
        <v>0</v>
      </c>
      <c r="N58" s="89">
        <v>0</v>
      </c>
      <c r="O58" s="89">
        <v>0</v>
      </c>
      <c r="P58" s="89">
        <v>0</v>
      </c>
      <c r="Q58" s="199">
        <v>16.600000000000001</v>
      </c>
      <c r="R58" s="89">
        <v>3107</v>
      </c>
      <c r="S58" s="89">
        <v>125</v>
      </c>
      <c r="T58" s="89"/>
      <c r="U58" s="89">
        <v>16</v>
      </c>
      <c r="V58" s="89">
        <v>9</v>
      </c>
      <c r="W58" s="199">
        <v>96.5</v>
      </c>
      <c r="X58" s="199">
        <v>0.40655829305246</v>
      </c>
      <c r="Y58" s="200">
        <v>5.0580628226356801</v>
      </c>
      <c r="Z58" s="207"/>
      <c r="AA58" s="207"/>
    </row>
    <row r="59" spans="1:27" ht="15" customHeight="1" x14ac:dyDescent="0.15">
      <c r="A59" s="89">
        <v>2020</v>
      </c>
      <c r="B59" s="89">
        <v>4</v>
      </c>
      <c r="C59" s="89">
        <v>1</v>
      </c>
      <c r="D59" s="89">
        <v>3</v>
      </c>
      <c r="E59" s="89">
        <v>0</v>
      </c>
      <c r="F59" s="89">
        <v>0</v>
      </c>
      <c r="G59" s="199">
        <v>188.62</v>
      </c>
      <c r="H59" s="199">
        <v>74.239999999999995</v>
      </c>
      <c r="I59" s="200">
        <v>0</v>
      </c>
      <c r="J59" s="200">
        <v>74.239999999999995</v>
      </c>
      <c r="K59" s="94">
        <v>2203.6</v>
      </c>
      <c r="L59" s="94">
        <v>0</v>
      </c>
      <c r="M59" s="89">
        <v>0</v>
      </c>
      <c r="N59" s="89">
        <v>0</v>
      </c>
      <c r="O59" s="89">
        <v>0</v>
      </c>
      <c r="P59" s="89">
        <v>0</v>
      </c>
      <c r="Q59" s="199">
        <v>0</v>
      </c>
      <c r="R59" s="89">
        <v>153</v>
      </c>
      <c r="S59" s="89">
        <v>14</v>
      </c>
      <c r="T59" s="89">
        <v>0</v>
      </c>
      <c r="U59" s="89">
        <v>0</v>
      </c>
      <c r="V59" s="89">
        <v>5</v>
      </c>
      <c r="W59" s="200">
        <v>5.75</v>
      </c>
      <c r="X59" s="199">
        <v>1.6326547128368401E-4</v>
      </c>
      <c r="Y59" s="200">
        <v>0.87966309958881495</v>
      </c>
      <c r="Z59" s="207"/>
      <c r="AA59" s="207"/>
    </row>
    <row r="60" spans="1:27" s="55" customFormat="1" ht="15" customHeight="1" x14ac:dyDescent="0.15">
      <c r="A60" s="197" t="s">
        <v>32</v>
      </c>
      <c r="B60" s="197">
        <v>90</v>
      </c>
      <c r="C60" s="197">
        <v>40</v>
      </c>
      <c r="D60" s="197">
        <v>50</v>
      </c>
      <c r="E60" s="197">
        <v>0</v>
      </c>
      <c r="F60" s="197">
        <v>0</v>
      </c>
      <c r="G60" s="198">
        <v>576.80499999999995</v>
      </c>
      <c r="H60" s="198">
        <v>251.57499999999999</v>
      </c>
      <c r="I60" s="198">
        <v>8.11</v>
      </c>
      <c r="J60" s="198">
        <v>243.465</v>
      </c>
      <c r="K60" s="198">
        <v>13163.55</v>
      </c>
      <c r="L60" s="198">
        <v>3.2113999999999998</v>
      </c>
      <c r="M60" s="197">
        <v>4</v>
      </c>
      <c r="N60" s="197">
        <v>0</v>
      </c>
      <c r="O60" s="197">
        <v>1</v>
      </c>
      <c r="P60" s="197">
        <v>3</v>
      </c>
      <c r="Q60" s="198">
        <v>363.46</v>
      </c>
      <c r="R60" s="197">
        <v>3577</v>
      </c>
      <c r="S60" s="197">
        <v>678</v>
      </c>
      <c r="T60" s="197">
        <v>74</v>
      </c>
      <c r="U60" s="197">
        <v>0</v>
      </c>
      <c r="V60" s="197">
        <v>0</v>
      </c>
      <c r="W60" s="198">
        <v>69.989999999999995</v>
      </c>
      <c r="X60" s="202"/>
      <c r="Y60" s="202"/>
      <c r="Z60" s="205"/>
      <c r="AA60" s="205"/>
    </row>
    <row r="61" spans="1:27" ht="15" customHeight="1" x14ac:dyDescent="0.15">
      <c r="A61" s="89">
        <v>2016</v>
      </c>
      <c r="B61" s="89">
        <v>21</v>
      </c>
      <c r="C61" s="89">
        <v>11</v>
      </c>
      <c r="D61" s="89">
        <v>10</v>
      </c>
      <c r="E61" s="89">
        <v>0</v>
      </c>
      <c r="F61" s="89">
        <v>0</v>
      </c>
      <c r="G61" s="199">
        <v>92.084999999999994</v>
      </c>
      <c r="H61" s="199">
        <v>28.454999999999998</v>
      </c>
      <c r="I61" s="200">
        <v>0</v>
      </c>
      <c r="J61" s="200">
        <v>28.454999999999998</v>
      </c>
      <c r="K61" s="94">
        <v>449.15</v>
      </c>
      <c r="L61" s="94">
        <v>6.1400000000000003E-2</v>
      </c>
      <c r="M61" s="89">
        <v>1</v>
      </c>
      <c r="N61" s="89">
        <v>0</v>
      </c>
      <c r="O61" s="89">
        <v>1</v>
      </c>
      <c r="P61" s="89">
        <v>0</v>
      </c>
      <c r="Q61" s="199">
        <v>6.9</v>
      </c>
      <c r="R61" s="89">
        <v>909</v>
      </c>
      <c r="S61" s="89">
        <v>121</v>
      </c>
      <c r="T61" s="89">
        <v>74</v>
      </c>
      <c r="U61" s="89">
        <v>0</v>
      </c>
      <c r="V61" s="89"/>
      <c r="W61" s="199">
        <v>20.38</v>
      </c>
      <c r="X61" s="199">
        <v>3.7608896788644298E-2</v>
      </c>
      <c r="Y61" s="200">
        <v>2.7755643386453399</v>
      </c>
      <c r="Z61" s="207"/>
      <c r="AA61" s="207"/>
    </row>
    <row r="62" spans="1:27" ht="15" customHeight="1" x14ac:dyDescent="0.15">
      <c r="A62" s="89">
        <v>2017</v>
      </c>
      <c r="B62" s="89">
        <v>24</v>
      </c>
      <c r="C62" s="89">
        <v>13</v>
      </c>
      <c r="D62" s="89">
        <v>11</v>
      </c>
      <c r="E62" s="89">
        <v>0</v>
      </c>
      <c r="F62" s="89">
        <v>0</v>
      </c>
      <c r="G62" s="199">
        <v>157.41999999999999</v>
      </c>
      <c r="H62" s="199">
        <v>68.19</v>
      </c>
      <c r="I62" s="200">
        <v>0</v>
      </c>
      <c r="J62" s="200">
        <v>68.19</v>
      </c>
      <c r="K62" s="94">
        <v>3433</v>
      </c>
      <c r="L62" s="94">
        <v>0.61</v>
      </c>
      <c r="M62" s="89">
        <v>0</v>
      </c>
      <c r="N62" s="89">
        <v>0</v>
      </c>
      <c r="O62" s="89">
        <v>0</v>
      </c>
      <c r="P62" s="89">
        <v>0</v>
      </c>
      <c r="Q62" s="199">
        <v>84.36</v>
      </c>
      <c r="R62" s="89">
        <v>989</v>
      </c>
      <c r="S62" s="89">
        <v>182</v>
      </c>
      <c r="T62" s="89"/>
      <c r="U62" s="89">
        <v>0</v>
      </c>
      <c r="V62" s="89">
        <v>0</v>
      </c>
      <c r="W62" s="199">
        <v>17.440000000000001</v>
      </c>
      <c r="X62" s="199">
        <v>9.0126539167726394E-2</v>
      </c>
      <c r="Y62" s="200">
        <v>3.1720735298803802</v>
      </c>
      <c r="Z62" s="207"/>
      <c r="AA62" s="207"/>
    </row>
    <row r="63" spans="1:27" ht="15" customHeight="1" x14ac:dyDescent="0.15">
      <c r="A63" s="89">
        <v>2018</v>
      </c>
      <c r="B63" s="89">
        <v>18</v>
      </c>
      <c r="C63" s="89">
        <v>6</v>
      </c>
      <c r="D63" s="89">
        <v>12</v>
      </c>
      <c r="E63" s="89">
        <v>0</v>
      </c>
      <c r="F63" s="89">
        <v>0</v>
      </c>
      <c r="G63" s="199">
        <v>94.08</v>
      </c>
      <c r="H63" s="199">
        <v>39.1</v>
      </c>
      <c r="I63" s="200">
        <v>0</v>
      </c>
      <c r="J63" s="200">
        <v>39.1</v>
      </c>
      <c r="K63" s="94">
        <v>2430.25</v>
      </c>
      <c r="L63" s="94">
        <v>0.2</v>
      </c>
      <c r="M63" s="89">
        <v>2</v>
      </c>
      <c r="N63" s="89">
        <v>0</v>
      </c>
      <c r="O63" s="89">
        <v>0</v>
      </c>
      <c r="P63" s="89">
        <v>2</v>
      </c>
      <c r="Q63" s="199">
        <v>57.18</v>
      </c>
      <c r="R63" s="89">
        <v>669</v>
      </c>
      <c r="S63" s="89">
        <v>113</v>
      </c>
      <c r="T63" s="89"/>
      <c r="U63" s="89">
        <v>0</v>
      </c>
      <c r="V63" s="89">
        <v>0</v>
      </c>
      <c r="W63" s="199">
        <v>10.91</v>
      </c>
      <c r="X63" s="199">
        <v>5.1678364590967897E-2</v>
      </c>
      <c r="Y63" s="200">
        <v>2.3790551474102899</v>
      </c>
      <c r="Z63" s="207"/>
      <c r="AA63" s="207"/>
    </row>
    <row r="64" spans="1:27" ht="15" customHeight="1" x14ac:dyDescent="0.15">
      <c r="A64" s="89">
        <v>2019</v>
      </c>
      <c r="B64" s="89">
        <v>19</v>
      </c>
      <c r="C64" s="89">
        <v>9</v>
      </c>
      <c r="D64" s="89">
        <v>10</v>
      </c>
      <c r="E64" s="89">
        <v>0</v>
      </c>
      <c r="F64" s="89">
        <v>0</v>
      </c>
      <c r="G64" s="199">
        <v>162.94999999999999</v>
      </c>
      <c r="H64" s="199">
        <v>79.25</v>
      </c>
      <c r="I64" s="200">
        <v>8.11</v>
      </c>
      <c r="J64" s="200">
        <v>71.14</v>
      </c>
      <c r="K64" s="94">
        <v>4848</v>
      </c>
      <c r="L64" s="94">
        <v>1.77</v>
      </c>
      <c r="M64" s="89">
        <v>1</v>
      </c>
      <c r="N64" s="89">
        <v>0</v>
      </c>
      <c r="O64" s="89">
        <v>0</v>
      </c>
      <c r="P64" s="89">
        <v>1</v>
      </c>
      <c r="Q64" s="199">
        <v>153.52000000000001</v>
      </c>
      <c r="R64" s="89">
        <v>617</v>
      </c>
      <c r="S64" s="89">
        <v>202</v>
      </c>
      <c r="T64" s="89"/>
      <c r="U64" s="89">
        <v>0</v>
      </c>
      <c r="V64" s="89">
        <v>0</v>
      </c>
      <c r="W64" s="199">
        <v>16.45</v>
      </c>
      <c r="X64" s="199">
        <v>0.10474451135125901</v>
      </c>
      <c r="Y64" s="200">
        <v>2.5112248778219701</v>
      </c>
      <c r="Z64" s="207"/>
      <c r="AA64" s="207"/>
    </row>
    <row r="65" spans="1:27" ht="15" customHeight="1" x14ac:dyDescent="0.15">
      <c r="A65" s="89">
        <v>2020</v>
      </c>
      <c r="B65" s="89">
        <v>8</v>
      </c>
      <c r="C65" s="89">
        <v>1</v>
      </c>
      <c r="D65" s="89">
        <v>7</v>
      </c>
      <c r="E65" s="89">
        <v>0</v>
      </c>
      <c r="F65" s="89">
        <v>0</v>
      </c>
      <c r="G65" s="199">
        <v>70.27</v>
      </c>
      <c r="H65" s="199">
        <v>36.58</v>
      </c>
      <c r="I65" s="200">
        <v>0</v>
      </c>
      <c r="J65" s="200">
        <v>36.58</v>
      </c>
      <c r="K65" s="94">
        <v>2003.15</v>
      </c>
      <c r="L65" s="94">
        <v>0.56999999999999995</v>
      </c>
      <c r="M65" s="89">
        <v>0</v>
      </c>
      <c r="N65" s="89">
        <v>0</v>
      </c>
      <c r="O65" s="89">
        <v>0</v>
      </c>
      <c r="P65" s="89">
        <v>0</v>
      </c>
      <c r="Q65" s="199">
        <v>61.5</v>
      </c>
      <c r="R65" s="89">
        <v>393</v>
      </c>
      <c r="S65" s="89">
        <v>60</v>
      </c>
      <c r="T65" s="89">
        <v>0</v>
      </c>
      <c r="U65" s="89">
        <v>0</v>
      </c>
      <c r="V65" s="89">
        <v>0</v>
      </c>
      <c r="W65" s="200">
        <v>4.8099999999999996</v>
      </c>
      <c r="X65" s="199">
        <v>4.8347687384593503E-5</v>
      </c>
      <c r="Y65" s="200">
        <v>1.0573578432934601</v>
      </c>
      <c r="Z65" s="207"/>
      <c r="AA65" s="207"/>
    </row>
    <row r="66" spans="1:27" s="55" customFormat="1" ht="15" customHeight="1" x14ac:dyDescent="0.15">
      <c r="A66" s="197" t="s">
        <v>33</v>
      </c>
      <c r="B66" s="197">
        <v>195</v>
      </c>
      <c r="C66" s="197">
        <v>144</v>
      </c>
      <c r="D66" s="197">
        <v>51</v>
      </c>
      <c r="E66" s="197">
        <v>0</v>
      </c>
      <c r="F66" s="197">
        <v>0</v>
      </c>
      <c r="G66" s="198">
        <v>1101.751</v>
      </c>
      <c r="H66" s="198">
        <v>281.21699999999998</v>
      </c>
      <c r="I66" s="198">
        <v>124.31699999999999</v>
      </c>
      <c r="J66" s="198">
        <v>156.9</v>
      </c>
      <c r="K66" s="198">
        <v>2728.3</v>
      </c>
      <c r="L66" s="198">
        <v>443.66300000000001</v>
      </c>
      <c r="M66" s="197">
        <v>4</v>
      </c>
      <c r="N66" s="197">
        <v>0</v>
      </c>
      <c r="O66" s="197">
        <v>0</v>
      </c>
      <c r="P66" s="197">
        <v>4</v>
      </c>
      <c r="Q66" s="198">
        <v>120.42</v>
      </c>
      <c r="R66" s="197">
        <v>7359</v>
      </c>
      <c r="S66" s="197">
        <v>1119</v>
      </c>
      <c r="T66" s="197">
        <v>118</v>
      </c>
      <c r="U66" s="197">
        <v>0</v>
      </c>
      <c r="V66" s="197">
        <v>1</v>
      </c>
      <c r="W66" s="198">
        <v>133.53</v>
      </c>
      <c r="X66" s="202"/>
      <c r="Y66" s="202"/>
      <c r="Z66" s="205"/>
      <c r="AA66" s="205"/>
    </row>
    <row r="67" spans="1:27" ht="15" customHeight="1" x14ac:dyDescent="0.15">
      <c r="A67" s="89">
        <v>2016</v>
      </c>
      <c r="B67" s="89">
        <v>56</v>
      </c>
      <c r="C67" s="89">
        <v>42</v>
      </c>
      <c r="D67" s="89">
        <v>14</v>
      </c>
      <c r="E67" s="89">
        <v>0</v>
      </c>
      <c r="F67" s="89">
        <v>0</v>
      </c>
      <c r="G67" s="199">
        <v>321.57100000000003</v>
      </c>
      <c r="H67" s="199">
        <v>65.397000000000006</v>
      </c>
      <c r="I67" s="200">
        <v>5.9969999999999999</v>
      </c>
      <c r="J67" s="200">
        <v>59.4</v>
      </c>
      <c r="K67" s="94">
        <v>327</v>
      </c>
      <c r="L67" s="94">
        <v>438.24299999999999</v>
      </c>
      <c r="M67" s="89">
        <v>0</v>
      </c>
      <c r="N67" s="89">
        <v>0</v>
      </c>
      <c r="O67" s="89">
        <v>0</v>
      </c>
      <c r="P67" s="89">
        <v>0</v>
      </c>
      <c r="Q67" s="199">
        <v>36.64</v>
      </c>
      <c r="R67" s="89">
        <v>1807</v>
      </c>
      <c r="S67" s="89">
        <v>324</v>
      </c>
      <c r="T67" s="89">
        <v>118</v>
      </c>
      <c r="U67" s="89">
        <v>0</v>
      </c>
      <c r="V67" s="89"/>
      <c r="W67" s="199">
        <v>38.82</v>
      </c>
      <c r="X67" s="199">
        <v>2.66691205558067E-2</v>
      </c>
      <c r="Y67" s="200">
        <v>2.2836991775237001</v>
      </c>
      <c r="Z67" s="207"/>
      <c r="AA67" s="207"/>
    </row>
    <row r="68" spans="1:27" ht="15" customHeight="1" x14ac:dyDescent="0.15">
      <c r="A68" s="89">
        <v>2017</v>
      </c>
      <c r="B68" s="89">
        <v>64</v>
      </c>
      <c r="C68" s="89">
        <v>44</v>
      </c>
      <c r="D68" s="89">
        <v>20</v>
      </c>
      <c r="E68" s="89">
        <v>0</v>
      </c>
      <c r="F68" s="89">
        <v>0</v>
      </c>
      <c r="G68" s="199">
        <v>416.03</v>
      </c>
      <c r="H68" s="199">
        <v>101.1</v>
      </c>
      <c r="I68" s="200">
        <v>38.83</v>
      </c>
      <c r="J68" s="200">
        <v>62.27</v>
      </c>
      <c r="K68" s="94">
        <v>1304.5999999999999</v>
      </c>
      <c r="L68" s="94">
        <v>1.48</v>
      </c>
      <c r="M68" s="89">
        <v>0</v>
      </c>
      <c r="N68" s="89">
        <v>0</v>
      </c>
      <c r="O68" s="89">
        <v>0</v>
      </c>
      <c r="P68" s="89">
        <v>0</v>
      </c>
      <c r="Q68" s="199">
        <v>31.28</v>
      </c>
      <c r="R68" s="89">
        <v>2752</v>
      </c>
      <c r="S68" s="89">
        <v>378</v>
      </c>
      <c r="T68" s="89"/>
      <c r="U68" s="89">
        <v>0</v>
      </c>
      <c r="V68" s="89">
        <v>0</v>
      </c>
      <c r="W68" s="199">
        <v>44.55</v>
      </c>
      <c r="X68" s="199">
        <v>4.1228926222793998E-2</v>
      </c>
      <c r="Y68" s="200">
        <v>2.6099419171699401</v>
      </c>
      <c r="Z68" s="207"/>
      <c r="AA68" s="207"/>
    </row>
    <row r="69" spans="1:27" ht="15" customHeight="1" x14ac:dyDescent="0.15">
      <c r="A69" s="89">
        <v>2018</v>
      </c>
      <c r="B69" s="89">
        <v>37</v>
      </c>
      <c r="C69" s="89">
        <v>27</v>
      </c>
      <c r="D69" s="89">
        <v>10</v>
      </c>
      <c r="E69" s="89">
        <v>0</v>
      </c>
      <c r="F69" s="89">
        <v>0</v>
      </c>
      <c r="G69" s="199">
        <v>95.49</v>
      </c>
      <c r="H69" s="199">
        <v>27.73</v>
      </c>
      <c r="I69" s="200">
        <v>14.37</v>
      </c>
      <c r="J69" s="200">
        <v>13.36</v>
      </c>
      <c r="K69" s="94">
        <v>287.5</v>
      </c>
      <c r="L69" s="94">
        <v>1.26</v>
      </c>
      <c r="M69" s="89">
        <v>2</v>
      </c>
      <c r="N69" s="89">
        <v>0</v>
      </c>
      <c r="O69" s="89">
        <v>0</v>
      </c>
      <c r="P69" s="89">
        <v>2</v>
      </c>
      <c r="Q69" s="199">
        <v>23.06</v>
      </c>
      <c r="R69" s="89">
        <v>1019</v>
      </c>
      <c r="S69" s="89">
        <v>206</v>
      </c>
      <c r="T69" s="89"/>
      <c r="U69" s="89">
        <v>0</v>
      </c>
      <c r="V69" s="89">
        <v>0</v>
      </c>
      <c r="W69" s="199">
        <v>20.37</v>
      </c>
      <c r="X69" s="199">
        <v>1.13083889629879E-2</v>
      </c>
      <c r="Y69" s="200">
        <v>1.50887267086387</v>
      </c>
      <c r="Z69" s="207"/>
      <c r="AA69" s="207"/>
    </row>
    <row r="70" spans="1:27" ht="15" customHeight="1" x14ac:dyDescent="0.15">
      <c r="A70" s="89">
        <v>2019</v>
      </c>
      <c r="B70" s="89">
        <v>20</v>
      </c>
      <c r="C70" s="89">
        <v>16</v>
      </c>
      <c r="D70" s="89">
        <v>4</v>
      </c>
      <c r="E70" s="89">
        <v>0</v>
      </c>
      <c r="F70" s="89">
        <v>0</v>
      </c>
      <c r="G70" s="199">
        <v>98.53</v>
      </c>
      <c r="H70" s="199">
        <v>20.05</v>
      </c>
      <c r="I70" s="200">
        <v>7.4</v>
      </c>
      <c r="J70" s="200">
        <v>12.65</v>
      </c>
      <c r="K70" s="94">
        <v>323.2</v>
      </c>
      <c r="L70" s="94">
        <v>1.56</v>
      </c>
      <c r="M70" s="89">
        <v>2</v>
      </c>
      <c r="N70" s="89">
        <v>0</v>
      </c>
      <c r="O70" s="89">
        <v>0</v>
      </c>
      <c r="P70" s="89">
        <v>2</v>
      </c>
      <c r="Q70" s="199">
        <v>22.92</v>
      </c>
      <c r="R70" s="89">
        <v>957</v>
      </c>
      <c r="S70" s="89">
        <v>117</v>
      </c>
      <c r="T70" s="89"/>
      <c r="U70" s="89">
        <v>0</v>
      </c>
      <c r="V70" s="89">
        <v>1</v>
      </c>
      <c r="W70" s="199">
        <v>13.25</v>
      </c>
      <c r="X70" s="199">
        <v>8.1764586623839699E-3</v>
      </c>
      <c r="Y70" s="200">
        <v>0.81560684911560799</v>
      </c>
      <c r="Z70" s="207"/>
      <c r="AA70" s="207"/>
    </row>
    <row r="71" spans="1:27" ht="15" customHeight="1" x14ac:dyDescent="0.15">
      <c r="A71" s="89">
        <v>2020</v>
      </c>
      <c r="B71" s="89">
        <v>18</v>
      </c>
      <c r="C71" s="89">
        <v>15</v>
      </c>
      <c r="D71" s="89">
        <v>3</v>
      </c>
      <c r="E71" s="89">
        <v>0</v>
      </c>
      <c r="F71" s="89">
        <v>0</v>
      </c>
      <c r="G71" s="199">
        <v>170.13</v>
      </c>
      <c r="H71" s="199">
        <v>66.94</v>
      </c>
      <c r="I71" s="200">
        <v>57.72</v>
      </c>
      <c r="J71" s="200">
        <v>9.2200000000000006</v>
      </c>
      <c r="K71" s="94">
        <v>486</v>
      </c>
      <c r="L71" s="94">
        <v>1.1200000000000001</v>
      </c>
      <c r="M71" s="89">
        <v>0</v>
      </c>
      <c r="N71" s="89">
        <v>0</v>
      </c>
      <c r="O71" s="89">
        <v>0</v>
      </c>
      <c r="P71" s="89">
        <v>0</v>
      </c>
      <c r="Q71" s="199">
        <v>6.52</v>
      </c>
      <c r="R71" s="89">
        <v>824</v>
      </c>
      <c r="S71" s="89">
        <v>94</v>
      </c>
      <c r="T71" s="89">
        <v>0</v>
      </c>
      <c r="U71" s="89">
        <v>0</v>
      </c>
      <c r="V71" s="89">
        <v>0</v>
      </c>
      <c r="W71" s="200">
        <v>16.54</v>
      </c>
      <c r="X71" s="199">
        <v>2.7298361239899402E-5</v>
      </c>
      <c r="Y71" s="200">
        <v>0.734046164204047</v>
      </c>
      <c r="Z71" s="207"/>
      <c r="AA71" s="207"/>
    </row>
    <row r="72" spans="1:27" s="55" customFormat="1" ht="15" customHeight="1" x14ac:dyDescent="0.15">
      <c r="A72" s="197" t="s">
        <v>34</v>
      </c>
      <c r="B72" s="197">
        <v>84</v>
      </c>
      <c r="C72" s="197">
        <v>49</v>
      </c>
      <c r="D72" s="197">
        <v>35</v>
      </c>
      <c r="E72" s="197">
        <v>0</v>
      </c>
      <c r="F72" s="197">
        <v>0</v>
      </c>
      <c r="G72" s="198">
        <v>529.84</v>
      </c>
      <c r="H72" s="198">
        <v>152.9</v>
      </c>
      <c r="I72" s="198">
        <v>8.83</v>
      </c>
      <c r="J72" s="198">
        <v>144.07</v>
      </c>
      <c r="K72" s="198">
        <v>3988.18</v>
      </c>
      <c r="L72" s="198">
        <v>10.708</v>
      </c>
      <c r="M72" s="197">
        <v>0</v>
      </c>
      <c r="N72" s="197">
        <v>0</v>
      </c>
      <c r="O72" s="197">
        <v>0</v>
      </c>
      <c r="P72" s="197">
        <v>0</v>
      </c>
      <c r="Q72" s="198">
        <v>217.2585</v>
      </c>
      <c r="R72" s="197">
        <v>2763</v>
      </c>
      <c r="S72" s="197">
        <v>218</v>
      </c>
      <c r="T72" s="197">
        <v>67</v>
      </c>
      <c r="U72" s="197">
        <v>0</v>
      </c>
      <c r="V72" s="197">
        <v>0</v>
      </c>
      <c r="W72" s="198">
        <v>37.380000000000003</v>
      </c>
      <c r="X72" s="202"/>
      <c r="Y72" s="202"/>
      <c r="Z72" s="205"/>
      <c r="AA72" s="205"/>
    </row>
    <row r="73" spans="1:27" ht="15" customHeight="1" x14ac:dyDescent="0.15">
      <c r="A73" s="89">
        <v>2016</v>
      </c>
      <c r="B73" s="89">
        <v>21</v>
      </c>
      <c r="C73" s="89">
        <v>9</v>
      </c>
      <c r="D73" s="89">
        <v>12</v>
      </c>
      <c r="E73" s="89">
        <v>0</v>
      </c>
      <c r="F73" s="89">
        <v>0</v>
      </c>
      <c r="G73" s="199">
        <v>128.37</v>
      </c>
      <c r="H73" s="199">
        <v>60.4</v>
      </c>
      <c r="I73" s="200">
        <v>8.83</v>
      </c>
      <c r="J73" s="200">
        <v>51.57</v>
      </c>
      <c r="K73" s="94">
        <v>1324.15</v>
      </c>
      <c r="L73" s="94">
        <v>5.6580000000000004</v>
      </c>
      <c r="M73" s="89">
        <v>0</v>
      </c>
      <c r="N73" s="89">
        <v>0</v>
      </c>
      <c r="O73" s="89">
        <v>0</v>
      </c>
      <c r="P73" s="89">
        <v>0</v>
      </c>
      <c r="Q73" s="199">
        <v>107.4785</v>
      </c>
      <c r="R73" s="89">
        <v>786</v>
      </c>
      <c r="S73" s="89">
        <v>69</v>
      </c>
      <c r="T73" s="89">
        <v>67</v>
      </c>
      <c r="U73" s="89">
        <v>0</v>
      </c>
      <c r="V73" s="89"/>
      <c r="W73" s="199">
        <v>10.32</v>
      </c>
      <c r="X73" s="199">
        <v>7.6054010687477303E-2</v>
      </c>
      <c r="Y73" s="200">
        <v>2.6442619609884499</v>
      </c>
      <c r="Z73" s="207"/>
      <c r="AA73" s="207"/>
    </row>
    <row r="74" spans="1:27" ht="15" customHeight="1" x14ac:dyDescent="0.15">
      <c r="A74" s="89">
        <v>2017</v>
      </c>
      <c r="B74" s="89">
        <v>29</v>
      </c>
      <c r="C74" s="89">
        <v>21</v>
      </c>
      <c r="D74" s="89">
        <v>8</v>
      </c>
      <c r="E74" s="89">
        <v>0</v>
      </c>
      <c r="F74" s="89">
        <v>0</v>
      </c>
      <c r="G74" s="199">
        <v>113.42</v>
      </c>
      <c r="H74" s="199">
        <v>13.66</v>
      </c>
      <c r="I74" s="200">
        <v>0</v>
      </c>
      <c r="J74" s="200">
        <v>13.66</v>
      </c>
      <c r="K74" s="94">
        <v>353.5</v>
      </c>
      <c r="L74" s="94">
        <v>3.04</v>
      </c>
      <c r="M74" s="89">
        <v>0</v>
      </c>
      <c r="N74" s="89">
        <v>0</v>
      </c>
      <c r="O74" s="89">
        <v>0</v>
      </c>
      <c r="P74" s="89">
        <v>0</v>
      </c>
      <c r="Q74" s="199">
        <v>45.47</v>
      </c>
      <c r="R74" s="89">
        <v>986</v>
      </c>
      <c r="S74" s="89">
        <v>74</v>
      </c>
      <c r="T74" s="89"/>
      <c r="U74" s="89">
        <v>0</v>
      </c>
      <c r="V74" s="89">
        <v>0</v>
      </c>
      <c r="W74" s="199">
        <v>10.92</v>
      </c>
      <c r="X74" s="199">
        <v>1.7200294470048699E-2</v>
      </c>
      <c r="Y74" s="200">
        <v>3.6515998508888101</v>
      </c>
      <c r="Z74" s="207"/>
      <c r="AA74" s="207"/>
    </row>
    <row r="75" spans="1:27" ht="15" customHeight="1" x14ac:dyDescent="0.15">
      <c r="A75" s="89">
        <v>2018</v>
      </c>
      <c r="B75" s="89">
        <v>19</v>
      </c>
      <c r="C75" s="89">
        <v>13</v>
      </c>
      <c r="D75" s="89">
        <v>6</v>
      </c>
      <c r="E75" s="89">
        <v>0</v>
      </c>
      <c r="F75" s="89">
        <v>0</v>
      </c>
      <c r="G75" s="199">
        <v>73.75</v>
      </c>
      <c r="H75" s="199">
        <v>25.14</v>
      </c>
      <c r="I75" s="200">
        <v>0</v>
      </c>
      <c r="J75" s="200">
        <v>25.14</v>
      </c>
      <c r="K75" s="94">
        <v>780.1</v>
      </c>
      <c r="L75" s="94">
        <v>0.62</v>
      </c>
      <c r="M75" s="89">
        <v>0</v>
      </c>
      <c r="N75" s="89">
        <v>0</v>
      </c>
      <c r="O75" s="89">
        <v>0</v>
      </c>
      <c r="P75" s="89">
        <v>0</v>
      </c>
      <c r="Q75" s="199">
        <v>31.35</v>
      </c>
      <c r="R75" s="89">
        <v>468</v>
      </c>
      <c r="S75" s="89">
        <v>39</v>
      </c>
      <c r="T75" s="89"/>
      <c r="U75" s="89">
        <v>0</v>
      </c>
      <c r="V75" s="89">
        <v>0</v>
      </c>
      <c r="W75" s="199">
        <v>6.34</v>
      </c>
      <c r="X75" s="199">
        <v>3.1655593190118902E-2</v>
      </c>
      <c r="Y75" s="200">
        <v>2.3924274885133601</v>
      </c>
      <c r="Z75" s="207"/>
      <c r="AA75" s="207"/>
    </row>
    <row r="76" spans="1:27" ht="15" customHeight="1" x14ac:dyDescent="0.15">
      <c r="A76" s="89">
        <v>2019</v>
      </c>
      <c r="B76" s="89">
        <v>4</v>
      </c>
      <c r="C76" s="89">
        <v>1</v>
      </c>
      <c r="D76" s="89">
        <v>3</v>
      </c>
      <c r="E76" s="89">
        <v>0</v>
      </c>
      <c r="F76" s="89">
        <v>0</v>
      </c>
      <c r="G76" s="199">
        <v>15.71</v>
      </c>
      <c r="H76" s="199">
        <v>6.65</v>
      </c>
      <c r="I76" s="200">
        <v>0</v>
      </c>
      <c r="J76" s="200">
        <v>6.65</v>
      </c>
      <c r="K76" s="94">
        <v>93</v>
      </c>
      <c r="L76" s="94">
        <v>1.39</v>
      </c>
      <c r="M76" s="89">
        <v>0</v>
      </c>
      <c r="N76" s="89">
        <v>0</v>
      </c>
      <c r="O76" s="89">
        <v>0</v>
      </c>
      <c r="P76" s="89">
        <v>0</v>
      </c>
      <c r="Q76" s="199">
        <v>5.05</v>
      </c>
      <c r="R76" s="89">
        <v>104</v>
      </c>
      <c r="S76" s="89">
        <v>11</v>
      </c>
      <c r="T76" s="89"/>
      <c r="U76" s="89">
        <v>0</v>
      </c>
      <c r="V76" s="89">
        <v>0</v>
      </c>
      <c r="W76" s="199">
        <v>1.66</v>
      </c>
      <c r="X76" s="199">
        <v>8.3734962097967505E-3</v>
      </c>
      <c r="Y76" s="200">
        <v>0.503668944950181</v>
      </c>
      <c r="Z76" s="207"/>
      <c r="AA76" s="207"/>
    </row>
    <row r="77" spans="1:27" ht="15" customHeight="1" x14ac:dyDescent="0.15">
      <c r="A77" s="89">
        <v>2020</v>
      </c>
      <c r="B77" s="89">
        <v>11</v>
      </c>
      <c r="C77" s="89">
        <v>5</v>
      </c>
      <c r="D77" s="89">
        <v>6</v>
      </c>
      <c r="E77" s="89">
        <v>0</v>
      </c>
      <c r="F77" s="89">
        <v>0</v>
      </c>
      <c r="G77" s="199">
        <v>198.59</v>
      </c>
      <c r="H77" s="199">
        <v>47.05</v>
      </c>
      <c r="I77" s="200">
        <v>0</v>
      </c>
      <c r="J77" s="200">
        <v>47.05</v>
      </c>
      <c r="K77" s="94">
        <v>1437.43</v>
      </c>
      <c r="L77" s="94">
        <v>0</v>
      </c>
      <c r="M77" s="89">
        <v>0</v>
      </c>
      <c r="N77" s="89">
        <v>0</v>
      </c>
      <c r="O77" s="89">
        <v>0</v>
      </c>
      <c r="P77" s="89">
        <v>0</v>
      </c>
      <c r="Q77" s="199">
        <v>27.91</v>
      </c>
      <c r="R77" s="89">
        <v>419</v>
      </c>
      <c r="S77" s="89">
        <v>25</v>
      </c>
      <c r="T77" s="89">
        <v>0</v>
      </c>
      <c r="U77" s="89">
        <v>0</v>
      </c>
      <c r="V77" s="89">
        <v>0</v>
      </c>
      <c r="W77" s="200">
        <v>8.14</v>
      </c>
      <c r="X77" s="199">
        <v>5.9244059649765003E-5</v>
      </c>
      <c r="Y77" s="200">
        <v>1.3850895986130001</v>
      </c>
      <c r="Z77" s="207"/>
      <c r="AA77" s="207"/>
    </row>
    <row r="78" spans="1:27" s="55" customFormat="1" ht="15" customHeight="1" x14ac:dyDescent="0.15">
      <c r="A78" s="197" t="s">
        <v>35</v>
      </c>
      <c r="B78" s="197">
        <v>210</v>
      </c>
      <c r="C78" s="197">
        <v>123</v>
      </c>
      <c r="D78" s="197">
        <v>87</v>
      </c>
      <c r="E78" s="197">
        <v>0</v>
      </c>
      <c r="F78" s="197">
        <v>0</v>
      </c>
      <c r="G78" s="198">
        <v>2594.5776999999998</v>
      </c>
      <c r="H78" s="198">
        <v>778.93</v>
      </c>
      <c r="I78" s="198">
        <v>253.66</v>
      </c>
      <c r="J78" s="198">
        <v>525.27</v>
      </c>
      <c r="K78" s="198">
        <v>16568.740000000002</v>
      </c>
      <c r="L78" s="198">
        <v>50.17</v>
      </c>
      <c r="M78" s="197">
        <v>1</v>
      </c>
      <c r="N78" s="197">
        <v>0</v>
      </c>
      <c r="O78" s="197">
        <v>0</v>
      </c>
      <c r="P78" s="197">
        <v>1</v>
      </c>
      <c r="Q78" s="198">
        <v>388.87</v>
      </c>
      <c r="R78" s="197">
        <v>9264</v>
      </c>
      <c r="S78" s="197">
        <v>1089</v>
      </c>
      <c r="T78" s="197">
        <v>139</v>
      </c>
      <c r="U78" s="197">
        <v>0</v>
      </c>
      <c r="V78" s="197">
        <v>7</v>
      </c>
      <c r="W78" s="198">
        <v>129.4</v>
      </c>
      <c r="X78" s="202"/>
      <c r="Y78" s="202"/>
      <c r="Z78" s="205"/>
      <c r="AA78" s="205"/>
    </row>
    <row r="79" spans="1:27" ht="15" customHeight="1" x14ac:dyDescent="0.15">
      <c r="A79" s="89">
        <v>2016</v>
      </c>
      <c r="B79" s="89">
        <v>57</v>
      </c>
      <c r="C79" s="89">
        <v>34</v>
      </c>
      <c r="D79" s="89">
        <v>23</v>
      </c>
      <c r="E79" s="89">
        <v>0</v>
      </c>
      <c r="F79" s="89">
        <v>0</v>
      </c>
      <c r="G79" s="199">
        <v>735.10770000000002</v>
      </c>
      <c r="H79" s="199">
        <v>182.2</v>
      </c>
      <c r="I79" s="200">
        <v>4.3</v>
      </c>
      <c r="J79" s="200">
        <v>177.9</v>
      </c>
      <c r="K79" s="94">
        <v>373.6</v>
      </c>
      <c r="L79" s="94">
        <v>14.67</v>
      </c>
      <c r="M79" s="89">
        <v>0</v>
      </c>
      <c r="N79" s="89">
        <v>0</v>
      </c>
      <c r="O79" s="89">
        <v>0</v>
      </c>
      <c r="P79" s="89">
        <v>0</v>
      </c>
      <c r="Q79" s="199">
        <v>33.159999999999997</v>
      </c>
      <c r="R79" s="89">
        <v>2391</v>
      </c>
      <c r="S79" s="89">
        <v>274</v>
      </c>
      <c r="T79" s="89">
        <v>139</v>
      </c>
      <c r="U79" s="89">
        <v>0</v>
      </c>
      <c r="V79" s="89"/>
      <c r="W79" s="199">
        <v>26</v>
      </c>
      <c r="X79" s="199">
        <v>8.0082865283342602E-2</v>
      </c>
      <c r="Y79" s="200">
        <v>2.50533661973135</v>
      </c>
      <c r="Z79" s="207"/>
      <c r="AA79" s="207"/>
    </row>
    <row r="80" spans="1:27" ht="15" customHeight="1" x14ac:dyDescent="0.15">
      <c r="A80" s="89">
        <v>2017</v>
      </c>
      <c r="B80" s="89">
        <v>65</v>
      </c>
      <c r="C80" s="89">
        <v>29</v>
      </c>
      <c r="D80" s="89">
        <v>36</v>
      </c>
      <c r="E80" s="89">
        <v>0</v>
      </c>
      <c r="F80" s="89">
        <v>0</v>
      </c>
      <c r="G80" s="199">
        <v>534.11</v>
      </c>
      <c r="H80" s="199">
        <v>233.77</v>
      </c>
      <c r="I80" s="200">
        <v>91.36</v>
      </c>
      <c r="J80" s="200">
        <v>142.41</v>
      </c>
      <c r="K80" s="94">
        <v>702.4</v>
      </c>
      <c r="L80" s="94">
        <v>16.91</v>
      </c>
      <c r="M80" s="89">
        <v>0</v>
      </c>
      <c r="N80" s="89">
        <v>0</v>
      </c>
      <c r="O80" s="89">
        <v>0</v>
      </c>
      <c r="P80" s="89">
        <v>0</v>
      </c>
      <c r="Q80" s="199">
        <v>99.88</v>
      </c>
      <c r="R80" s="89">
        <v>2424</v>
      </c>
      <c r="S80" s="89">
        <v>282</v>
      </c>
      <c r="T80" s="89"/>
      <c r="U80" s="89">
        <v>0</v>
      </c>
      <c r="V80" s="89">
        <v>0</v>
      </c>
      <c r="W80" s="199">
        <v>28.86</v>
      </c>
      <c r="X80" s="199">
        <v>0.102749568700807</v>
      </c>
      <c r="Y80" s="200">
        <v>2.8569628119743502</v>
      </c>
      <c r="Z80" s="207"/>
      <c r="AA80" s="207"/>
    </row>
    <row r="81" spans="1:27" ht="15" customHeight="1" x14ac:dyDescent="0.15">
      <c r="A81" s="89">
        <v>2018</v>
      </c>
      <c r="B81" s="89">
        <v>33</v>
      </c>
      <c r="C81" s="89">
        <v>21</v>
      </c>
      <c r="D81" s="89">
        <v>12</v>
      </c>
      <c r="E81" s="89">
        <v>0</v>
      </c>
      <c r="F81" s="89">
        <v>0</v>
      </c>
      <c r="G81" s="199">
        <v>816.8</v>
      </c>
      <c r="H81" s="199">
        <v>130.56</v>
      </c>
      <c r="I81" s="200">
        <v>32.36</v>
      </c>
      <c r="J81" s="200">
        <v>98.2</v>
      </c>
      <c r="K81" s="94">
        <v>12820.2</v>
      </c>
      <c r="L81" s="94">
        <v>11.24</v>
      </c>
      <c r="M81" s="89">
        <v>1</v>
      </c>
      <c r="N81" s="89">
        <v>0</v>
      </c>
      <c r="O81" s="89">
        <v>0</v>
      </c>
      <c r="P81" s="89">
        <v>1</v>
      </c>
      <c r="Q81" s="199">
        <v>189.68</v>
      </c>
      <c r="R81" s="89">
        <v>1568</v>
      </c>
      <c r="S81" s="89">
        <v>145</v>
      </c>
      <c r="T81" s="89"/>
      <c r="U81" s="89">
        <v>0</v>
      </c>
      <c r="V81" s="89">
        <v>1</v>
      </c>
      <c r="W81" s="199">
        <v>21.61</v>
      </c>
      <c r="X81" s="199">
        <v>5.73853945740571E-2</v>
      </c>
      <c r="Y81" s="200">
        <v>1.4504580430023599</v>
      </c>
      <c r="Z81" s="207"/>
      <c r="AA81" s="207"/>
    </row>
    <row r="82" spans="1:27" ht="15" customHeight="1" x14ac:dyDescent="0.15">
      <c r="A82" s="89">
        <v>2019</v>
      </c>
      <c r="B82" s="89">
        <v>27</v>
      </c>
      <c r="C82" s="89">
        <v>21</v>
      </c>
      <c r="D82" s="89">
        <v>6</v>
      </c>
      <c r="E82" s="89">
        <v>0</v>
      </c>
      <c r="F82" s="89">
        <v>0</v>
      </c>
      <c r="G82" s="199">
        <v>184.07</v>
      </c>
      <c r="H82" s="199">
        <v>79.41</v>
      </c>
      <c r="I82" s="200">
        <v>55.54</v>
      </c>
      <c r="J82" s="200">
        <v>23.87</v>
      </c>
      <c r="K82" s="94">
        <v>390.47</v>
      </c>
      <c r="L82" s="94">
        <v>3.62</v>
      </c>
      <c r="M82" s="89">
        <v>0</v>
      </c>
      <c r="N82" s="89">
        <v>0</v>
      </c>
      <c r="O82" s="89">
        <v>0</v>
      </c>
      <c r="P82" s="89">
        <v>0</v>
      </c>
      <c r="Q82" s="199">
        <v>63.31</v>
      </c>
      <c r="R82" s="89">
        <v>801</v>
      </c>
      <c r="S82" s="89">
        <v>92</v>
      </c>
      <c r="T82" s="89"/>
      <c r="U82" s="89">
        <v>0</v>
      </c>
      <c r="V82" s="89">
        <v>2</v>
      </c>
      <c r="W82" s="199">
        <v>10.07</v>
      </c>
      <c r="X82" s="199">
        <v>3.4903294907520498E-2</v>
      </c>
      <c r="Y82" s="200">
        <v>1.1867383988201099</v>
      </c>
      <c r="Z82" s="207"/>
      <c r="AA82" s="207"/>
    </row>
    <row r="83" spans="1:27" ht="15" customHeight="1" x14ac:dyDescent="0.15">
      <c r="A83" s="89">
        <v>2020</v>
      </c>
      <c r="B83" s="89">
        <v>28</v>
      </c>
      <c r="C83" s="89">
        <v>18</v>
      </c>
      <c r="D83" s="89">
        <v>10</v>
      </c>
      <c r="E83" s="89">
        <v>0</v>
      </c>
      <c r="F83" s="89">
        <v>0</v>
      </c>
      <c r="G83" s="199">
        <v>324.49</v>
      </c>
      <c r="H83" s="199">
        <v>152.99</v>
      </c>
      <c r="I83" s="200">
        <v>70.099999999999994</v>
      </c>
      <c r="J83" s="200">
        <v>82.89</v>
      </c>
      <c r="K83" s="94">
        <v>2282.0700000000002</v>
      </c>
      <c r="L83" s="94">
        <v>3.73</v>
      </c>
      <c r="M83" s="89">
        <v>0</v>
      </c>
      <c r="N83" s="89">
        <v>0</v>
      </c>
      <c r="O83" s="89">
        <v>0</v>
      </c>
      <c r="P83" s="89">
        <v>0</v>
      </c>
      <c r="Q83" s="199">
        <v>2.84</v>
      </c>
      <c r="R83" s="89">
        <v>2080</v>
      </c>
      <c r="S83" s="89">
        <v>296</v>
      </c>
      <c r="T83" s="89">
        <v>0</v>
      </c>
      <c r="U83" s="89">
        <v>0</v>
      </c>
      <c r="V83" s="89">
        <v>4</v>
      </c>
      <c r="W83" s="200">
        <v>42.86</v>
      </c>
      <c r="X83" s="199">
        <v>6.7244113939070102E-5</v>
      </c>
      <c r="Y83" s="200">
        <v>1.23069167285049</v>
      </c>
      <c r="Z83" s="207"/>
      <c r="AA83" s="207"/>
    </row>
    <row r="84" spans="1:27" s="55" customFormat="1" ht="15" customHeight="1" x14ac:dyDescent="0.15">
      <c r="A84" s="197" t="s">
        <v>36</v>
      </c>
      <c r="B84" s="197">
        <v>110</v>
      </c>
      <c r="C84" s="197">
        <v>82</v>
      </c>
      <c r="D84" s="197">
        <v>28</v>
      </c>
      <c r="E84" s="197">
        <v>0</v>
      </c>
      <c r="F84" s="197">
        <v>0</v>
      </c>
      <c r="G84" s="198">
        <v>1337.7385999999999</v>
      </c>
      <c r="H84" s="198">
        <v>219.696</v>
      </c>
      <c r="I84" s="198">
        <v>9.92</v>
      </c>
      <c r="J84" s="198">
        <v>209.77600000000001</v>
      </c>
      <c r="K84" s="198">
        <v>6409.25</v>
      </c>
      <c r="L84" s="198">
        <v>12.593</v>
      </c>
      <c r="M84" s="197">
        <v>2</v>
      </c>
      <c r="N84" s="197">
        <v>0</v>
      </c>
      <c r="O84" s="197">
        <v>0</v>
      </c>
      <c r="P84" s="197">
        <v>2</v>
      </c>
      <c r="Q84" s="198">
        <v>224.62899999999999</v>
      </c>
      <c r="R84" s="197">
        <v>5045</v>
      </c>
      <c r="S84" s="197">
        <v>582</v>
      </c>
      <c r="T84" s="197">
        <v>138</v>
      </c>
      <c r="U84" s="197">
        <v>0</v>
      </c>
      <c r="V84" s="197">
        <v>0</v>
      </c>
      <c r="W84" s="198">
        <v>65.739999999999995</v>
      </c>
      <c r="X84" s="202"/>
      <c r="Y84" s="202"/>
      <c r="Z84" s="205"/>
      <c r="AA84" s="205"/>
    </row>
    <row r="85" spans="1:27" ht="15" customHeight="1" x14ac:dyDescent="0.15">
      <c r="A85" s="89">
        <v>2016</v>
      </c>
      <c r="B85" s="89">
        <v>15</v>
      </c>
      <c r="C85" s="89">
        <v>10</v>
      </c>
      <c r="D85" s="89">
        <v>5</v>
      </c>
      <c r="E85" s="89">
        <v>0</v>
      </c>
      <c r="F85" s="89">
        <v>0</v>
      </c>
      <c r="G85" s="199">
        <v>611.89859999999999</v>
      </c>
      <c r="H85" s="199">
        <v>64.445999999999998</v>
      </c>
      <c r="I85" s="200">
        <v>0</v>
      </c>
      <c r="J85" s="200">
        <v>64.445999999999998</v>
      </c>
      <c r="K85" s="94">
        <v>952.1</v>
      </c>
      <c r="L85" s="94">
        <v>9.9730000000000008</v>
      </c>
      <c r="M85" s="89">
        <v>0</v>
      </c>
      <c r="N85" s="89">
        <v>0</v>
      </c>
      <c r="O85" s="89">
        <v>0</v>
      </c>
      <c r="P85" s="89">
        <v>0</v>
      </c>
      <c r="Q85" s="199">
        <v>1.359</v>
      </c>
      <c r="R85" s="89">
        <v>1108</v>
      </c>
      <c r="S85" s="89">
        <v>140</v>
      </c>
      <c r="T85" s="89">
        <v>138</v>
      </c>
      <c r="U85" s="89">
        <v>0</v>
      </c>
      <c r="V85" s="89"/>
      <c r="W85" s="199">
        <v>25.81</v>
      </c>
      <c r="X85" s="199">
        <v>9.9496680742190993E-2</v>
      </c>
      <c r="Y85" s="200">
        <v>2.3158151182895201</v>
      </c>
      <c r="Z85" s="207"/>
      <c r="AA85" s="207"/>
    </row>
    <row r="86" spans="1:27" ht="15" customHeight="1" x14ac:dyDescent="0.15">
      <c r="A86" s="89">
        <v>2017</v>
      </c>
      <c r="B86" s="89">
        <v>30</v>
      </c>
      <c r="C86" s="89">
        <v>23</v>
      </c>
      <c r="D86" s="89">
        <v>7</v>
      </c>
      <c r="E86" s="89">
        <v>0</v>
      </c>
      <c r="F86" s="89">
        <v>0</v>
      </c>
      <c r="G86" s="199">
        <v>159.09</v>
      </c>
      <c r="H86" s="199">
        <v>38.700000000000003</v>
      </c>
      <c r="I86" s="200">
        <v>7.52</v>
      </c>
      <c r="J86" s="200">
        <v>31.18</v>
      </c>
      <c r="K86" s="94">
        <v>1736.85</v>
      </c>
      <c r="L86" s="94">
        <v>0.19</v>
      </c>
      <c r="M86" s="89">
        <v>0</v>
      </c>
      <c r="N86" s="89">
        <v>0</v>
      </c>
      <c r="O86" s="89">
        <v>0</v>
      </c>
      <c r="P86" s="89">
        <v>0</v>
      </c>
      <c r="Q86" s="199">
        <v>115.3</v>
      </c>
      <c r="R86" s="89">
        <v>1303</v>
      </c>
      <c r="S86" s="89">
        <v>148</v>
      </c>
      <c r="T86" s="89"/>
      <c r="U86" s="89">
        <v>0</v>
      </c>
      <c r="V86" s="89">
        <v>0</v>
      </c>
      <c r="W86" s="199">
        <v>12.51</v>
      </c>
      <c r="X86" s="199">
        <v>5.9748030051869599E-2</v>
      </c>
      <c r="Y86" s="200">
        <v>4.6316302365790403</v>
      </c>
      <c r="Z86" s="207"/>
      <c r="AA86" s="207"/>
    </row>
    <row r="87" spans="1:27" ht="15" customHeight="1" x14ac:dyDescent="0.15">
      <c r="A87" s="89">
        <v>2018</v>
      </c>
      <c r="B87" s="89">
        <v>29</v>
      </c>
      <c r="C87" s="89">
        <v>22</v>
      </c>
      <c r="D87" s="89">
        <v>7</v>
      </c>
      <c r="E87" s="89">
        <v>0</v>
      </c>
      <c r="F87" s="89">
        <v>0</v>
      </c>
      <c r="G87" s="199">
        <v>219.79</v>
      </c>
      <c r="H87" s="199">
        <v>25.82</v>
      </c>
      <c r="I87" s="200">
        <v>2.4</v>
      </c>
      <c r="J87" s="200">
        <v>23.42</v>
      </c>
      <c r="K87" s="94">
        <v>880.8</v>
      </c>
      <c r="L87" s="94">
        <v>0.36</v>
      </c>
      <c r="M87" s="89">
        <v>1</v>
      </c>
      <c r="N87" s="89">
        <v>0</v>
      </c>
      <c r="O87" s="89">
        <v>0</v>
      </c>
      <c r="P87" s="89">
        <v>1</v>
      </c>
      <c r="Q87" s="199">
        <v>30.47</v>
      </c>
      <c r="R87" s="89">
        <v>1074</v>
      </c>
      <c r="S87" s="89">
        <v>127</v>
      </c>
      <c r="T87" s="89"/>
      <c r="U87" s="89">
        <v>0</v>
      </c>
      <c r="V87" s="89">
        <v>0</v>
      </c>
      <c r="W87" s="199">
        <v>9.6999999999999993</v>
      </c>
      <c r="X87" s="199">
        <v>3.9862897569490303E-2</v>
      </c>
      <c r="Y87" s="200">
        <v>4.4772425620264098</v>
      </c>
      <c r="Z87" s="207"/>
      <c r="AA87" s="207"/>
    </row>
    <row r="88" spans="1:27" ht="15" customHeight="1" x14ac:dyDescent="0.15">
      <c r="A88" s="89">
        <v>2019</v>
      </c>
      <c r="B88" s="89">
        <v>27</v>
      </c>
      <c r="C88" s="89">
        <v>21</v>
      </c>
      <c r="D88" s="89">
        <v>6</v>
      </c>
      <c r="E88" s="89">
        <v>0</v>
      </c>
      <c r="F88" s="89">
        <v>0</v>
      </c>
      <c r="G88" s="199">
        <v>254.78</v>
      </c>
      <c r="H88" s="199">
        <v>53.99</v>
      </c>
      <c r="I88" s="200">
        <v>0</v>
      </c>
      <c r="J88" s="200">
        <v>53.99</v>
      </c>
      <c r="K88" s="94">
        <v>2552.6</v>
      </c>
      <c r="L88" s="94">
        <v>1.88</v>
      </c>
      <c r="M88" s="89">
        <v>0</v>
      </c>
      <c r="N88" s="89">
        <v>0</v>
      </c>
      <c r="O88" s="89">
        <v>0</v>
      </c>
      <c r="P88" s="89">
        <v>0</v>
      </c>
      <c r="Q88" s="199">
        <v>75.8</v>
      </c>
      <c r="R88" s="89">
        <v>1184</v>
      </c>
      <c r="S88" s="89">
        <v>126</v>
      </c>
      <c r="T88" s="89"/>
      <c r="U88" s="89">
        <v>0</v>
      </c>
      <c r="V88" s="89">
        <v>0</v>
      </c>
      <c r="W88" s="199">
        <v>13.15</v>
      </c>
      <c r="X88" s="199">
        <v>8.3353905490967495E-2</v>
      </c>
      <c r="Y88" s="200">
        <v>4.16846721292114</v>
      </c>
      <c r="Z88" s="207"/>
      <c r="AA88" s="207"/>
    </row>
    <row r="89" spans="1:27" ht="15" customHeight="1" x14ac:dyDescent="0.15">
      <c r="A89" s="89">
        <v>2020</v>
      </c>
      <c r="B89" s="89">
        <v>9</v>
      </c>
      <c r="C89" s="89">
        <v>6</v>
      </c>
      <c r="D89" s="89">
        <v>3</v>
      </c>
      <c r="E89" s="89">
        <v>0</v>
      </c>
      <c r="F89" s="89">
        <v>0</v>
      </c>
      <c r="G89" s="199">
        <v>92.18</v>
      </c>
      <c r="H89" s="199">
        <v>36.74</v>
      </c>
      <c r="I89" s="200">
        <v>0</v>
      </c>
      <c r="J89" s="200">
        <v>36.74</v>
      </c>
      <c r="K89" s="94">
        <v>286.89999999999998</v>
      </c>
      <c r="L89" s="94">
        <v>0.19</v>
      </c>
      <c r="M89" s="89">
        <v>1</v>
      </c>
      <c r="N89" s="89">
        <v>0</v>
      </c>
      <c r="O89" s="89">
        <v>0</v>
      </c>
      <c r="P89" s="89">
        <v>1</v>
      </c>
      <c r="Q89" s="199">
        <v>1.7</v>
      </c>
      <c r="R89" s="89">
        <v>376</v>
      </c>
      <c r="S89" s="89">
        <v>41</v>
      </c>
      <c r="T89" s="89">
        <v>0</v>
      </c>
      <c r="U89" s="89">
        <v>0</v>
      </c>
      <c r="V89" s="89">
        <v>0</v>
      </c>
      <c r="W89" s="200">
        <v>4.57</v>
      </c>
      <c r="X89" s="199">
        <v>5.6722031630637999E-5</v>
      </c>
      <c r="Y89" s="200">
        <v>1.38948907097371</v>
      </c>
      <c r="Z89" s="207"/>
      <c r="AA89" s="207"/>
    </row>
    <row r="90" spans="1:27" s="55" customFormat="1" ht="15" customHeight="1" x14ac:dyDescent="0.15">
      <c r="A90" s="197" t="s">
        <v>37</v>
      </c>
      <c r="B90" s="197">
        <v>202</v>
      </c>
      <c r="C90" s="197">
        <v>116</v>
      </c>
      <c r="D90" s="197">
        <v>86</v>
      </c>
      <c r="E90" s="197">
        <v>0</v>
      </c>
      <c r="F90" s="197">
        <v>0</v>
      </c>
      <c r="G90" s="198">
        <v>1477.796</v>
      </c>
      <c r="H90" s="198">
        <v>736.85</v>
      </c>
      <c r="I90" s="198">
        <v>346.57</v>
      </c>
      <c r="J90" s="198">
        <v>390.28</v>
      </c>
      <c r="K90" s="198">
        <v>9775.5400000000009</v>
      </c>
      <c r="L90" s="198">
        <v>4.8899999999999997</v>
      </c>
      <c r="M90" s="197">
        <v>1</v>
      </c>
      <c r="N90" s="197">
        <v>0</v>
      </c>
      <c r="O90" s="197">
        <v>0</v>
      </c>
      <c r="P90" s="197">
        <v>1</v>
      </c>
      <c r="Q90" s="198">
        <v>31.13</v>
      </c>
      <c r="R90" s="197">
        <v>5576</v>
      </c>
      <c r="S90" s="197">
        <v>742</v>
      </c>
      <c r="T90" s="197">
        <v>165</v>
      </c>
      <c r="U90" s="197">
        <v>0</v>
      </c>
      <c r="V90" s="197">
        <v>6</v>
      </c>
      <c r="W90" s="198">
        <v>83.52</v>
      </c>
      <c r="X90" s="202"/>
      <c r="Y90" s="202"/>
      <c r="Z90" s="205"/>
      <c r="AA90" s="205"/>
    </row>
    <row r="91" spans="1:27" ht="15" customHeight="1" x14ac:dyDescent="0.15">
      <c r="A91" s="89">
        <v>2016</v>
      </c>
      <c r="B91" s="89">
        <v>42</v>
      </c>
      <c r="C91" s="89">
        <v>29</v>
      </c>
      <c r="D91" s="89">
        <v>13</v>
      </c>
      <c r="E91" s="89">
        <v>0</v>
      </c>
      <c r="F91" s="89">
        <v>0</v>
      </c>
      <c r="G91" s="199">
        <v>301.87599999999998</v>
      </c>
      <c r="H91" s="199">
        <v>49.41</v>
      </c>
      <c r="I91" s="200">
        <v>2.87</v>
      </c>
      <c r="J91" s="200">
        <v>46.54</v>
      </c>
      <c r="K91" s="94">
        <v>235</v>
      </c>
      <c r="L91" s="94">
        <v>1.47</v>
      </c>
      <c r="M91" s="89">
        <v>0</v>
      </c>
      <c r="N91" s="89">
        <v>0</v>
      </c>
      <c r="O91" s="89">
        <v>0</v>
      </c>
      <c r="P91" s="89">
        <v>0</v>
      </c>
      <c r="Q91" s="199">
        <v>0</v>
      </c>
      <c r="R91" s="89">
        <v>1032</v>
      </c>
      <c r="S91" s="89">
        <v>183</v>
      </c>
      <c r="T91" s="89">
        <v>165</v>
      </c>
      <c r="U91" s="89">
        <v>0</v>
      </c>
      <c r="V91" s="89"/>
      <c r="W91" s="199">
        <v>17.22</v>
      </c>
      <c r="X91" s="199">
        <v>5.4298072682162697E-2</v>
      </c>
      <c r="Y91" s="200">
        <v>4.6155010173058804</v>
      </c>
      <c r="Z91" s="207"/>
      <c r="AA91" s="207"/>
    </row>
    <row r="92" spans="1:27" ht="15" customHeight="1" x14ac:dyDescent="0.15">
      <c r="A92" s="89">
        <v>2017</v>
      </c>
      <c r="B92" s="89">
        <v>42</v>
      </c>
      <c r="C92" s="89">
        <v>21</v>
      </c>
      <c r="D92" s="89">
        <v>21</v>
      </c>
      <c r="E92" s="89">
        <v>0</v>
      </c>
      <c r="F92" s="89">
        <v>0</v>
      </c>
      <c r="G92" s="199">
        <v>298.81</v>
      </c>
      <c r="H92" s="199">
        <v>148.09</v>
      </c>
      <c r="I92" s="200">
        <v>52.84</v>
      </c>
      <c r="J92" s="200">
        <v>95.25</v>
      </c>
      <c r="K92" s="94">
        <v>3238.4</v>
      </c>
      <c r="L92" s="94">
        <v>1.1200000000000001</v>
      </c>
      <c r="M92" s="89">
        <v>0</v>
      </c>
      <c r="N92" s="89">
        <v>0</v>
      </c>
      <c r="O92" s="89">
        <v>0</v>
      </c>
      <c r="P92" s="89">
        <v>0</v>
      </c>
      <c r="Q92" s="199">
        <v>10.53</v>
      </c>
      <c r="R92" s="89">
        <v>1089</v>
      </c>
      <c r="S92" s="89">
        <v>137</v>
      </c>
      <c r="T92" s="89"/>
      <c r="U92" s="89">
        <v>0</v>
      </c>
      <c r="V92" s="89">
        <v>0</v>
      </c>
      <c r="W92" s="199">
        <v>18.75</v>
      </c>
      <c r="X92" s="199">
        <v>0.16274036801257799</v>
      </c>
      <c r="Y92" s="200">
        <v>4.6155010173058804</v>
      </c>
      <c r="Z92" s="207"/>
      <c r="AA92" s="207"/>
    </row>
    <row r="93" spans="1:27" ht="15" customHeight="1" x14ac:dyDescent="0.15">
      <c r="A93" s="89">
        <v>2018</v>
      </c>
      <c r="B93" s="89">
        <v>34</v>
      </c>
      <c r="C93" s="89">
        <v>15</v>
      </c>
      <c r="D93" s="89">
        <v>19</v>
      </c>
      <c r="E93" s="89">
        <v>0</v>
      </c>
      <c r="F93" s="89">
        <v>0</v>
      </c>
      <c r="G93" s="199">
        <v>338.88</v>
      </c>
      <c r="H93" s="199">
        <v>200.98</v>
      </c>
      <c r="I93" s="200">
        <v>72.349999999999994</v>
      </c>
      <c r="J93" s="200">
        <v>128.63</v>
      </c>
      <c r="K93" s="94">
        <v>2710.56</v>
      </c>
      <c r="L93" s="94">
        <v>1.17</v>
      </c>
      <c r="M93" s="89">
        <v>1</v>
      </c>
      <c r="N93" s="89">
        <v>0</v>
      </c>
      <c r="O93" s="89">
        <v>0</v>
      </c>
      <c r="P93" s="89">
        <v>1</v>
      </c>
      <c r="Q93" s="199">
        <v>15.4</v>
      </c>
      <c r="R93" s="89">
        <v>963</v>
      </c>
      <c r="S93" s="89">
        <v>118</v>
      </c>
      <c r="T93" s="89"/>
      <c r="U93" s="89">
        <v>0</v>
      </c>
      <c r="V93" s="89">
        <v>4</v>
      </c>
      <c r="W93" s="199">
        <v>12.44</v>
      </c>
      <c r="X93" s="199">
        <v>0.22086271296622301</v>
      </c>
      <c r="Y93" s="200">
        <v>3.7363579663904698</v>
      </c>
      <c r="Z93" s="207"/>
      <c r="AA93" s="207"/>
    </row>
    <row r="94" spans="1:27" ht="15" customHeight="1" x14ac:dyDescent="0.15">
      <c r="A94" s="89">
        <v>2019</v>
      </c>
      <c r="B94" s="89">
        <v>44</v>
      </c>
      <c r="C94" s="89">
        <v>29</v>
      </c>
      <c r="D94" s="89">
        <v>15</v>
      </c>
      <c r="E94" s="89">
        <v>0</v>
      </c>
      <c r="F94" s="89">
        <v>0</v>
      </c>
      <c r="G94" s="199">
        <v>342.59</v>
      </c>
      <c r="H94" s="199">
        <v>177.95</v>
      </c>
      <c r="I94" s="200">
        <v>144.1</v>
      </c>
      <c r="J94" s="200">
        <v>33.85</v>
      </c>
      <c r="K94" s="94">
        <v>292.58</v>
      </c>
      <c r="L94" s="94">
        <v>0.08</v>
      </c>
      <c r="M94" s="89">
        <v>0</v>
      </c>
      <c r="N94" s="89">
        <v>0</v>
      </c>
      <c r="O94" s="89">
        <v>0</v>
      </c>
      <c r="P94" s="89">
        <v>0</v>
      </c>
      <c r="Q94" s="199">
        <v>5</v>
      </c>
      <c r="R94" s="89">
        <v>1119</v>
      </c>
      <c r="S94" s="89">
        <v>135</v>
      </c>
      <c r="T94" s="89"/>
      <c r="U94" s="89">
        <v>0</v>
      </c>
      <c r="V94" s="89">
        <v>1</v>
      </c>
      <c r="W94" s="199">
        <v>21.33</v>
      </c>
      <c r="X94" s="199">
        <v>0.195554382387995</v>
      </c>
      <c r="Y94" s="200">
        <v>4.8352867800347301</v>
      </c>
      <c r="Z94" s="207"/>
      <c r="AA94" s="207"/>
    </row>
    <row r="95" spans="1:27" ht="15" customHeight="1" x14ac:dyDescent="0.15">
      <c r="A95" s="89">
        <v>2020</v>
      </c>
      <c r="B95" s="89">
        <v>40</v>
      </c>
      <c r="C95" s="89">
        <v>22</v>
      </c>
      <c r="D95" s="89">
        <v>18</v>
      </c>
      <c r="E95" s="89">
        <v>0</v>
      </c>
      <c r="F95" s="89">
        <v>0</v>
      </c>
      <c r="G95" s="199">
        <v>195.64</v>
      </c>
      <c r="H95" s="199">
        <v>160.41999999999999</v>
      </c>
      <c r="I95" s="200">
        <v>74.41</v>
      </c>
      <c r="J95" s="200">
        <v>86.01</v>
      </c>
      <c r="K95" s="94">
        <v>3299</v>
      </c>
      <c r="L95" s="94">
        <v>1.05</v>
      </c>
      <c r="M95" s="89">
        <v>0</v>
      </c>
      <c r="N95" s="89">
        <v>0</v>
      </c>
      <c r="O95" s="89">
        <v>0</v>
      </c>
      <c r="P95" s="89">
        <v>0</v>
      </c>
      <c r="Q95" s="199">
        <v>0.2</v>
      </c>
      <c r="R95" s="89">
        <v>1373</v>
      </c>
      <c r="S95" s="89">
        <v>169</v>
      </c>
      <c r="T95" s="89">
        <v>0</v>
      </c>
      <c r="U95" s="89">
        <v>0</v>
      </c>
      <c r="V95" s="89">
        <v>1</v>
      </c>
      <c r="W95" s="200">
        <v>13.78</v>
      </c>
      <c r="X95" s="199">
        <v>1.7629016028481199E-4</v>
      </c>
      <c r="Y95" s="200">
        <v>4.3957152545770199</v>
      </c>
      <c r="Z95" s="207"/>
      <c r="AA95" s="207"/>
    </row>
  </sheetData>
  <autoFilter ref="A1:A95" xr:uid="{00000000-0009-0000-0000-000002000000}"/>
  <mergeCells count="30">
    <mergeCell ref="U4:U5"/>
    <mergeCell ref="V4:V5"/>
    <mergeCell ref="W3:W5"/>
    <mergeCell ref="X3:X5"/>
    <mergeCell ref="Y3:Y5"/>
    <mergeCell ref="I4:J4"/>
    <mergeCell ref="A3:A5"/>
    <mergeCell ref="B4:B5"/>
    <mergeCell ref="C4:C5"/>
    <mergeCell ref="D4:D5"/>
    <mergeCell ref="E4:E5"/>
    <mergeCell ref="F4:F5"/>
    <mergeCell ref="G3:G5"/>
    <mergeCell ref="H4:H5"/>
    <mergeCell ref="A1:Y1"/>
    <mergeCell ref="B3:F3"/>
    <mergeCell ref="H3:J3"/>
    <mergeCell ref="M3:P3"/>
    <mergeCell ref="S3:T3"/>
    <mergeCell ref="U3:V3"/>
    <mergeCell ref="K3:K5"/>
    <mergeCell ref="L3:L5"/>
    <mergeCell ref="M4:M5"/>
    <mergeCell ref="N4:N5"/>
    <mergeCell ref="O4:O5"/>
    <mergeCell ref="P4:P5"/>
    <mergeCell ref="Q3:Q5"/>
    <mergeCell ref="R3:R5"/>
    <mergeCell ref="S4:S5"/>
    <mergeCell ref="T4:T5"/>
  </mergeCells>
  <phoneticPr fontId="31" type="noConversion"/>
  <printOptions horizontalCentered="1"/>
  <pageMargins left="0.15748031496063" right="0.15748031496063" top="0.55118110236220497" bottom="0.35433070866141703" header="0.196850393700787" footer="0.15748031496063"/>
  <pageSetup paperSize="9" scale="86" fitToHeight="0"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U54"/>
  <sheetViews>
    <sheetView showZeros="0" workbookViewId="0">
      <pane xSplit="1" ySplit="6" topLeftCell="B7" activePane="bottomRight" state="frozen"/>
      <selection activeCell="T26" sqref="T26"/>
      <selection pane="topRight" activeCell="T26" sqref="T26"/>
      <selection pane="bottomLeft" activeCell="T26" sqref="T26"/>
      <selection pane="bottomRight" activeCell="T26" sqref="T26"/>
    </sheetView>
  </sheetViews>
  <sheetFormatPr defaultColWidth="9.5" defaultRowHeight="14.25" x14ac:dyDescent="0.15"/>
  <cols>
    <col min="1" max="1" width="13.75" style="145" customWidth="1"/>
    <col min="2" max="2" width="9.75" style="145" customWidth="1"/>
    <col min="3" max="3" width="9.625" style="145" customWidth="1"/>
    <col min="4" max="9" width="7.875" style="145" customWidth="1"/>
    <col min="10" max="10" width="10" style="145" customWidth="1"/>
    <col min="11" max="11" width="15.5" style="145" customWidth="1"/>
    <col min="12" max="16375" width="9.5" style="145"/>
    <col min="16376" max="16384" width="9.5" style="157"/>
  </cols>
  <sheetData>
    <row r="1" spans="1:11" x14ac:dyDescent="0.15">
      <c r="A1" s="250" t="s">
        <v>70</v>
      </c>
      <c r="B1" s="250"/>
      <c r="C1" s="250"/>
      <c r="D1" s="250"/>
      <c r="E1" s="250"/>
      <c r="F1" s="250"/>
      <c r="G1" s="250"/>
      <c r="H1" s="250"/>
      <c r="I1" s="250"/>
      <c r="J1" s="250"/>
      <c r="K1" s="250"/>
    </row>
    <row r="2" spans="1:11" x14ac:dyDescent="0.15">
      <c r="A2" s="250"/>
      <c r="B2" s="250"/>
      <c r="C2" s="250"/>
      <c r="D2" s="250"/>
      <c r="E2" s="250"/>
      <c r="F2" s="250"/>
      <c r="G2" s="250"/>
      <c r="H2" s="250"/>
      <c r="I2" s="250"/>
      <c r="J2" s="250"/>
      <c r="K2" s="250"/>
    </row>
    <row r="3" spans="1:11" ht="12" customHeight="1" x14ac:dyDescent="0.15">
      <c r="A3" s="180" t="s">
        <v>71</v>
      </c>
      <c r="B3" s="181"/>
      <c r="C3" s="181"/>
      <c r="D3" s="181"/>
      <c r="E3" s="181"/>
      <c r="F3" s="181"/>
      <c r="G3" s="181"/>
      <c r="H3" s="181"/>
      <c r="I3" s="181"/>
      <c r="J3" s="181"/>
      <c r="K3" s="181"/>
    </row>
    <row r="4" spans="1:11" ht="24.75" customHeight="1" x14ac:dyDescent="0.15">
      <c r="A4" s="249" t="s">
        <v>72</v>
      </c>
      <c r="B4" s="249" t="s">
        <v>73</v>
      </c>
      <c r="C4" s="249"/>
      <c r="D4" s="249" t="s">
        <v>74</v>
      </c>
      <c r="E4" s="249"/>
      <c r="F4" s="249" t="s">
        <v>75</v>
      </c>
      <c r="G4" s="249"/>
      <c r="H4" s="249" t="s">
        <v>76</v>
      </c>
      <c r="I4" s="249"/>
      <c r="J4" s="246" t="s">
        <v>77</v>
      </c>
      <c r="K4" s="249" t="s">
        <v>78</v>
      </c>
    </row>
    <row r="5" spans="1:11" ht="18" customHeight="1" x14ac:dyDescent="0.15">
      <c r="A5" s="249"/>
      <c r="B5" s="251" t="s">
        <v>79</v>
      </c>
      <c r="C5" s="251" t="s">
        <v>80</v>
      </c>
      <c r="D5" s="249" t="s">
        <v>81</v>
      </c>
      <c r="E5" s="249" t="s">
        <v>82</v>
      </c>
      <c r="F5" s="249" t="s">
        <v>81</v>
      </c>
      <c r="G5" s="249" t="s">
        <v>82</v>
      </c>
      <c r="H5" s="249" t="s">
        <v>81</v>
      </c>
      <c r="I5" s="249" t="s">
        <v>82</v>
      </c>
      <c r="J5" s="247"/>
      <c r="K5" s="249"/>
    </row>
    <row r="6" spans="1:11" ht="5.0999999999999996" customHeight="1" x14ac:dyDescent="0.15">
      <c r="A6" s="249"/>
      <c r="B6" s="251"/>
      <c r="C6" s="251"/>
      <c r="D6" s="249"/>
      <c r="E6" s="249"/>
      <c r="F6" s="249"/>
      <c r="G6" s="249"/>
      <c r="H6" s="249"/>
      <c r="I6" s="249"/>
      <c r="J6" s="248"/>
      <c r="K6" s="249"/>
    </row>
    <row r="7" spans="1:11" s="145" customFormat="1" ht="24.75" customHeight="1" x14ac:dyDescent="0.15">
      <c r="A7" s="150" t="s">
        <v>69</v>
      </c>
      <c r="B7" s="161">
        <f>SUM(B8:B22,B38)</f>
        <v>77</v>
      </c>
      <c r="C7" s="161">
        <f t="shared" ref="C7:J7" si="0">SUM(C8:C22,C38)</f>
        <v>261</v>
      </c>
      <c r="D7" s="161">
        <f t="shared" si="0"/>
        <v>17</v>
      </c>
      <c r="E7" s="161">
        <f t="shared" si="0"/>
        <v>255</v>
      </c>
      <c r="F7" s="161">
        <f t="shared" si="0"/>
        <v>1319</v>
      </c>
      <c r="G7" s="161">
        <f t="shared" si="0"/>
        <v>25991</v>
      </c>
      <c r="H7" s="161">
        <f t="shared" si="0"/>
        <v>2050</v>
      </c>
      <c r="I7" s="161">
        <f t="shared" si="0"/>
        <v>31724</v>
      </c>
      <c r="J7" s="161">
        <f t="shared" si="0"/>
        <v>64139</v>
      </c>
      <c r="K7" s="183"/>
    </row>
    <row r="8" spans="1:11" ht="24.75" customHeight="1" x14ac:dyDescent="0.15">
      <c r="A8" s="52" t="s">
        <v>24</v>
      </c>
      <c r="B8" s="52">
        <v>1</v>
      </c>
      <c r="C8" s="52">
        <v>21</v>
      </c>
      <c r="D8" s="52"/>
      <c r="E8" s="52"/>
      <c r="F8" s="52">
        <v>125</v>
      </c>
      <c r="G8" s="52">
        <v>3015</v>
      </c>
      <c r="H8" s="52">
        <v>120</v>
      </c>
      <c r="I8" s="52">
        <v>2096</v>
      </c>
      <c r="J8" s="52">
        <v>3735</v>
      </c>
      <c r="K8" s="184"/>
    </row>
    <row r="9" spans="1:11" ht="24.75" customHeight="1" x14ac:dyDescent="0.15">
      <c r="A9" s="52" t="s">
        <v>25</v>
      </c>
      <c r="B9" s="52">
        <v>1</v>
      </c>
      <c r="C9" s="52">
        <v>57</v>
      </c>
      <c r="D9" s="52"/>
      <c r="E9" s="52"/>
      <c r="F9" s="52">
        <v>104</v>
      </c>
      <c r="G9" s="52">
        <v>2072</v>
      </c>
      <c r="H9" s="52">
        <v>100</v>
      </c>
      <c r="I9" s="52">
        <v>1120</v>
      </c>
      <c r="J9" s="52">
        <v>4237</v>
      </c>
      <c r="K9" s="184"/>
    </row>
    <row r="10" spans="1:11" ht="24.75" customHeight="1" x14ac:dyDescent="0.15">
      <c r="A10" s="164" t="s">
        <v>26</v>
      </c>
      <c r="B10" s="164">
        <v>3</v>
      </c>
      <c r="C10" s="164">
        <v>24</v>
      </c>
      <c r="D10" s="164"/>
      <c r="E10" s="164"/>
      <c r="F10" s="164">
        <v>161</v>
      </c>
      <c r="G10" s="164">
        <v>2582</v>
      </c>
      <c r="H10" s="164">
        <v>155</v>
      </c>
      <c r="I10" s="164">
        <v>3567</v>
      </c>
      <c r="J10" s="52">
        <v>8168</v>
      </c>
      <c r="K10" s="185"/>
    </row>
    <row r="11" spans="1:11" ht="24.75" customHeight="1" x14ac:dyDescent="0.15">
      <c r="A11" s="164" t="s">
        <v>27</v>
      </c>
      <c r="B11" s="164">
        <v>0</v>
      </c>
      <c r="C11" s="164">
        <v>4</v>
      </c>
      <c r="D11" s="164"/>
      <c r="E11" s="164"/>
      <c r="F11" s="164">
        <v>69</v>
      </c>
      <c r="G11" s="164">
        <v>1234</v>
      </c>
      <c r="H11" s="164">
        <v>50</v>
      </c>
      <c r="I11" s="164">
        <v>841</v>
      </c>
      <c r="J11" s="52">
        <v>1335</v>
      </c>
      <c r="K11" s="185">
        <v>0</v>
      </c>
    </row>
    <row r="12" spans="1:11" ht="24.75" customHeight="1" x14ac:dyDescent="0.15">
      <c r="A12" s="164" t="s">
        <v>28</v>
      </c>
      <c r="B12" s="164">
        <v>0</v>
      </c>
      <c r="C12" s="164">
        <v>3</v>
      </c>
      <c r="D12" s="164"/>
      <c r="E12" s="164"/>
      <c r="F12" s="164">
        <v>51</v>
      </c>
      <c r="G12" s="164">
        <v>1083</v>
      </c>
      <c r="H12" s="164">
        <v>30</v>
      </c>
      <c r="I12" s="164">
        <v>783</v>
      </c>
      <c r="J12" s="52">
        <v>253</v>
      </c>
      <c r="K12" s="185"/>
    </row>
    <row r="13" spans="1:11" ht="24.75" customHeight="1" x14ac:dyDescent="0.15">
      <c r="A13" s="164" t="s">
        <v>29</v>
      </c>
      <c r="B13" s="164">
        <v>0</v>
      </c>
      <c r="C13" s="164">
        <v>0</v>
      </c>
      <c r="D13" s="164"/>
      <c r="E13" s="164"/>
      <c r="F13" s="164">
        <v>41</v>
      </c>
      <c r="G13" s="164">
        <v>976</v>
      </c>
      <c r="H13" s="164">
        <v>223</v>
      </c>
      <c r="I13" s="164">
        <v>2230</v>
      </c>
      <c r="J13" s="52">
        <v>788</v>
      </c>
      <c r="K13" s="185"/>
    </row>
    <row r="14" spans="1:11" ht="24.75" customHeight="1" x14ac:dyDescent="0.15">
      <c r="A14" s="164" t="s">
        <v>30</v>
      </c>
      <c r="B14" s="164">
        <v>0</v>
      </c>
      <c r="C14" s="164">
        <v>0</v>
      </c>
      <c r="D14" s="164"/>
      <c r="E14" s="164"/>
      <c r="F14" s="164">
        <v>142</v>
      </c>
      <c r="G14" s="164">
        <v>2760</v>
      </c>
      <c r="H14" s="164"/>
      <c r="I14" s="164"/>
      <c r="J14" s="52">
        <v>1470</v>
      </c>
      <c r="K14" s="185"/>
    </row>
    <row r="15" spans="1:11" ht="24.75" customHeight="1" x14ac:dyDescent="0.15">
      <c r="A15" s="164" t="s">
        <v>31</v>
      </c>
      <c r="B15" s="164">
        <v>0</v>
      </c>
      <c r="C15" s="164">
        <v>0</v>
      </c>
      <c r="D15" s="164"/>
      <c r="E15" s="164"/>
      <c r="F15" s="164">
        <v>47</v>
      </c>
      <c r="G15" s="164">
        <v>1206</v>
      </c>
      <c r="H15" s="164">
        <v>250</v>
      </c>
      <c r="I15" s="164">
        <v>4041</v>
      </c>
      <c r="J15" s="52">
        <v>1701</v>
      </c>
      <c r="K15" s="185"/>
    </row>
    <row r="16" spans="1:11" ht="24.75" customHeight="1" x14ac:dyDescent="0.15">
      <c r="A16" s="164" t="s">
        <v>32</v>
      </c>
      <c r="B16" s="164">
        <v>0</v>
      </c>
      <c r="C16" s="164">
        <v>4</v>
      </c>
      <c r="D16" s="164"/>
      <c r="E16" s="164"/>
      <c r="F16" s="164">
        <v>21</v>
      </c>
      <c r="G16" s="164">
        <v>345</v>
      </c>
      <c r="H16" s="164">
        <v>119</v>
      </c>
      <c r="I16" s="164">
        <v>3249</v>
      </c>
      <c r="J16" s="52">
        <v>1343</v>
      </c>
      <c r="K16" s="185"/>
    </row>
    <row r="17" spans="1:11" ht="24.75" customHeight="1" x14ac:dyDescent="0.15">
      <c r="A17" s="164" t="s">
        <v>33</v>
      </c>
      <c r="B17" s="164">
        <v>9</v>
      </c>
      <c r="C17" s="164">
        <v>24</v>
      </c>
      <c r="D17" s="164"/>
      <c r="E17" s="164"/>
      <c r="F17" s="164">
        <v>136</v>
      </c>
      <c r="G17" s="164">
        <v>2440</v>
      </c>
      <c r="H17" s="164">
        <v>167</v>
      </c>
      <c r="I17" s="164">
        <v>2816</v>
      </c>
      <c r="J17" s="52">
        <v>11498</v>
      </c>
      <c r="K17" s="185"/>
    </row>
    <row r="18" spans="1:11" ht="24.75" customHeight="1" x14ac:dyDescent="0.15">
      <c r="A18" s="164" t="s">
        <v>34</v>
      </c>
      <c r="B18" s="164">
        <v>0</v>
      </c>
      <c r="C18" s="164">
        <v>1</v>
      </c>
      <c r="D18" s="164"/>
      <c r="E18" s="164"/>
      <c r="F18" s="164">
        <v>72</v>
      </c>
      <c r="G18" s="164">
        <v>1323</v>
      </c>
      <c r="H18" s="164">
        <v>263</v>
      </c>
      <c r="I18" s="164">
        <v>3685</v>
      </c>
      <c r="J18" s="52">
        <v>1008</v>
      </c>
      <c r="K18" s="185"/>
    </row>
    <row r="19" spans="1:11" ht="24.75" customHeight="1" x14ac:dyDescent="0.15">
      <c r="A19" s="164" t="s">
        <v>35</v>
      </c>
      <c r="B19" s="164">
        <v>7</v>
      </c>
      <c r="C19" s="164">
        <v>102</v>
      </c>
      <c r="D19" s="164"/>
      <c r="E19" s="164"/>
      <c r="F19" s="164">
        <v>121</v>
      </c>
      <c r="G19" s="164">
        <v>2330</v>
      </c>
      <c r="H19" s="164">
        <v>252</v>
      </c>
      <c r="I19" s="164">
        <v>4084</v>
      </c>
      <c r="J19" s="52">
        <v>20079</v>
      </c>
      <c r="K19" s="185">
        <v>0</v>
      </c>
    </row>
    <row r="20" spans="1:11" ht="24.75" customHeight="1" x14ac:dyDescent="0.15">
      <c r="A20" s="164" t="s">
        <v>36</v>
      </c>
      <c r="B20" s="164">
        <v>8</v>
      </c>
      <c r="C20" s="164">
        <v>11</v>
      </c>
      <c r="D20" s="164"/>
      <c r="E20" s="164"/>
      <c r="F20" s="164">
        <v>84</v>
      </c>
      <c r="G20" s="164">
        <v>1751</v>
      </c>
      <c r="H20" s="164">
        <v>120</v>
      </c>
      <c r="I20" s="164">
        <v>1903</v>
      </c>
      <c r="J20" s="52">
        <v>2960</v>
      </c>
      <c r="K20" s="185"/>
    </row>
    <row r="21" spans="1:11" ht="24.75" customHeight="1" x14ac:dyDescent="0.15">
      <c r="A21" s="164" t="s">
        <v>37</v>
      </c>
      <c r="B21" s="164">
        <v>0</v>
      </c>
      <c r="C21" s="164">
        <v>10</v>
      </c>
      <c r="D21" s="164"/>
      <c r="E21" s="164"/>
      <c r="F21" s="164">
        <v>73</v>
      </c>
      <c r="G21" s="164">
        <v>1424</v>
      </c>
      <c r="H21" s="164">
        <v>71</v>
      </c>
      <c r="I21" s="164">
        <v>1029</v>
      </c>
      <c r="J21" s="52">
        <v>3958</v>
      </c>
      <c r="K21" s="185"/>
    </row>
    <row r="22" spans="1:11" s="144" customFormat="1" ht="24.75" customHeight="1" x14ac:dyDescent="0.15">
      <c r="A22" s="153" t="s">
        <v>83</v>
      </c>
      <c r="B22" s="182">
        <v>39</v>
      </c>
      <c r="C22" s="182">
        <v>0</v>
      </c>
      <c r="D22" s="182">
        <v>17</v>
      </c>
      <c r="E22" s="182">
        <v>255</v>
      </c>
      <c r="F22" s="182">
        <v>66</v>
      </c>
      <c r="G22" s="182">
        <v>1293</v>
      </c>
      <c r="H22" s="182">
        <v>130</v>
      </c>
      <c r="I22" s="182">
        <v>280</v>
      </c>
      <c r="J22" s="182">
        <v>1383</v>
      </c>
      <c r="K22" s="186"/>
    </row>
    <row r="23" spans="1:11" s="144" customFormat="1" ht="24.75" hidden="1" customHeight="1" x14ac:dyDescent="0.15">
      <c r="A23" s="153" t="s">
        <v>84</v>
      </c>
      <c r="B23" s="153">
        <v>13</v>
      </c>
      <c r="C23" s="153"/>
      <c r="D23" s="153"/>
      <c r="E23" s="153"/>
      <c r="F23" s="153">
        <v>1</v>
      </c>
      <c r="G23" s="153">
        <v>52</v>
      </c>
      <c r="H23" s="153"/>
      <c r="I23" s="153"/>
      <c r="J23" s="153">
        <v>190</v>
      </c>
      <c r="K23" s="186"/>
    </row>
    <row r="24" spans="1:11" s="144" customFormat="1" ht="24.75" hidden="1" customHeight="1" x14ac:dyDescent="0.15">
      <c r="A24" s="153" t="s">
        <v>85</v>
      </c>
      <c r="B24" s="153"/>
      <c r="C24" s="153"/>
      <c r="D24" s="153">
        <v>1</v>
      </c>
      <c r="E24" s="153">
        <v>30</v>
      </c>
      <c r="F24" s="153">
        <v>9</v>
      </c>
      <c r="G24" s="153">
        <v>55</v>
      </c>
      <c r="H24" s="153"/>
      <c r="I24" s="153"/>
      <c r="J24" s="153">
        <v>50</v>
      </c>
      <c r="K24" s="186"/>
    </row>
    <row r="25" spans="1:11" s="144" customFormat="1" ht="24.75" hidden="1" customHeight="1" x14ac:dyDescent="0.15">
      <c r="A25" s="153" t="s">
        <v>86</v>
      </c>
      <c r="B25" s="153"/>
      <c r="C25" s="153"/>
      <c r="D25" s="153"/>
      <c r="E25" s="153"/>
      <c r="F25" s="153">
        <v>1</v>
      </c>
      <c r="G25" s="153">
        <v>30</v>
      </c>
      <c r="H25" s="153"/>
      <c r="I25" s="153"/>
      <c r="J25" s="153">
        <v>8</v>
      </c>
      <c r="K25" s="186"/>
    </row>
    <row r="26" spans="1:11" s="144" customFormat="1" ht="24.75" hidden="1" customHeight="1" x14ac:dyDescent="0.15">
      <c r="A26" s="153" t="s">
        <v>87</v>
      </c>
      <c r="B26" s="153"/>
      <c r="C26" s="153"/>
      <c r="D26" s="153">
        <v>1</v>
      </c>
      <c r="E26" s="153">
        <v>18</v>
      </c>
      <c r="F26" s="153"/>
      <c r="G26" s="153"/>
      <c r="H26" s="153"/>
      <c r="I26" s="153"/>
      <c r="J26" s="153">
        <v>70</v>
      </c>
      <c r="K26" s="186"/>
    </row>
    <row r="27" spans="1:11" s="144" customFormat="1" ht="24.75" hidden="1" customHeight="1" x14ac:dyDescent="0.15">
      <c r="A27" s="153" t="s">
        <v>88</v>
      </c>
      <c r="B27" s="153"/>
      <c r="C27" s="153"/>
      <c r="D27" s="153"/>
      <c r="E27" s="153"/>
      <c r="F27" s="153"/>
      <c r="G27" s="153"/>
      <c r="H27" s="153"/>
      <c r="I27" s="153"/>
      <c r="J27" s="153">
        <v>157</v>
      </c>
      <c r="K27" s="186"/>
    </row>
    <row r="28" spans="1:11" s="144" customFormat="1" ht="24.75" hidden="1" customHeight="1" x14ac:dyDescent="0.15">
      <c r="A28" s="153" t="s">
        <v>89</v>
      </c>
      <c r="B28" s="153">
        <v>0</v>
      </c>
      <c r="C28" s="153"/>
      <c r="D28" s="153">
        <v>1</v>
      </c>
      <c r="E28" s="153">
        <v>30</v>
      </c>
      <c r="F28" s="153">
        <v>9</v>
      </c>
      <c r="G28" s="153">
        <v>199</v>
      </c>
      <c r="H28" s="153">
        <v>0</v>
      </c>
      <c r="I28" s="153">
        <v>0</v>
      </c>
      <c r="J28" s="153">
        <v>155</v>
      </c>
      <c r="K28" s="186">
        <v>0</v>
      </c>
    </row>
    <row r="29" spans="1:11" s="144" customFormat="1" ht="24.75" hidden="1" customHeight="1" x14ac:dyDescent="0.15">
      <c r="A29" s="153" t="s">
        <v>90</v>
      </c>
      <c r="B29" s="153"/>
      <c r="C29" s="153"/>
      <c r="D29" s="153"/>
      <c r="E29" s="153"/>
      <c r="F29" s="153">
        <v>10</v>
      </c>
      <c r="G29" s="153">
        <v>186</v>
      </c>
      <c r="H29" s="153"/>
      <c r="I29" s="153"/>
      <c r="J29" s="153">
        <v>33</v>
      </c>
      <c r="K29" s="186"/>
    </row>
    <row r="30" spans="1:11" s="144" customFormat="1" ht="24.75" hidden="1" customHeight="1" x14ac:dyDescent="0.15">
      <c r="A30" s="153" t="s">
        <v>91</v>
      </c>
      <c r="B30" s="153">
        <v>7</v>
      </c>
      <c r="C30" s="153"/>
      <c r="D30" s="153">
        <v>14</v>
      </c>
      <c r="E30" s="153">
        <v>177</v>
      </c>
      <c r="F30" s="153"/>
      <c r="G30" s="153"/>
      <c r="H30" s="153">
        <v>110</v>
      </c>
      <c r="I30" s="153"/>
      <c r="J30" s="153"/>
      <c r="K30" s="187" t="s">
        <v>92</v>
      </c>
    </row>
    <row r="31" spans="1:11" s="144" customFormat="1" ht="24.75" hidden="1" customHeight="1" x14ac:dyDescent="0.15">
      <c r="A31" s="153" t="s">
        <v>93</v>
      </c>
      <c r="B31" s="153">
        <v>1</v>
      </c>
      <c r="C31" s="153"/>
      <c r="D31" s="153"/>
      <c r="E31" s="153"/>
      <c r="F31" s="153">
        <v>1</v>
      </c>
      <c r="G31" s="153">
        <v>27</v>
      </c>
      <c r="H31" s="153">
        <v>0</v>
      </c>
      <c r="I31" s="153">
        <v>0</v>
      </c>
      <c r="J31" s="153">
        <v>33</v>
      </c>
      <c r="K31" s="186"/>
    </row>
    <row r="32" spans="1:11" s="144" customFormat="1" ht="24.75" hidden="1" customHeight="1" x14ac:dyDescent="0.15">
      <c r="A32" s="153" t="s">
        <v>94</v>
      </c>
      <c r="B32" s="153">
        <v>4</v>
      </c>
      <c r="C32" s="153"/>
      <c r="D32" s="153"/>
      <c r="E32" s="153"/>
      <c r="F32" s="153">
        <v>9</v>
      </c>
      <c r="G32" s="153">
        <v>220</v>
      </c>
      <c r="H32" s="153">
        <v>20</v>
      </c>
      <c r="I32" s="153">
        <v>280</v>
      </c>
      <c r="J32" s="153">
        <v>170</v>
      </c>
      <c r="K32" s="186"/>
    </row>
    <row r="33" spans="1:11" s="144" customFormat="1" ht="24.75" hidden="1" customHeight="1" x14ac:dyDescent="0.15">
      <c r="A33" s="153" t="s">
        <v>95</v>
      </c>
      <c r="B33" s="153"/>
      <c r="C33" s="153"/>
      <c r="D33" s="153"/>
      <c r="E33" s="153"/>
      <c r="F33" s="153">
        <v>1</v>
      </c>
      <c r="G33" s="153">
        <v>20</v>
      </c>
      <c r="H33" s="153"/>
      <c r="I33" s="153"/>
      <c r="J33" s="153">
        <v>104</v>
      </c>
      <c r="K33" s="186"/>
    </row>
    <row r="34" spans="1:11" s="144" customFormat="1" ht="24.75" hidden="1" customHeight="1" x14ac:dyDescent="0.15">
      <c r="A34" s="153" t="s">
        <v>96</v>
      </c>
      <c r="B34" s="153"/>
      <c r="C34" s="153"/>
      <c r="D34" s="153"/>
      <c r="E34" s="153"/>
      <c r="F34" s="153">
        <v>14</v>
      </c>
      <c r="G34" s="153">
        <v>223</v>
      </c>
      <c r="H34" s="153"/>
      <c r="I34" s="153"/>
      <c r="J34" s="153">
        <v>45</v>
      </c>
      <c r="K34" s="186"/>
    </row>
    <row r="35" spans="1:11" s="144" customFormat="1" ht="24.75" hidden="1" customHeight="1" x14ac:dyDescent="0.15">
      <c r="A35" s="153" t="s">
        <v>97</v>
      </c>
      <c r="B35" s="153">
        <v>13</v>
      </c>
      <c r="C35" s="153"/>
      <c r="D35" s="153"/>
      <c r="E35" s="153"/>
      <c r="F35" s="153">
        <v>6</v>
      </c>
      <c r="G35" s="153">
        <v>65</v>
      </c>
      <c r="H35" s="153"/>
      <c r="I35" s="153"/>
      <c r="J35" s="153">
        <v>65</v>
      </c>
      <c r="K35" s="186" t="s">
        <v>98</v>
      </c>
    </row>
    <row r="36" spans="1:11" s="144" customFormat="1" ht="24.75" hidden="1" customHeight="1" x14ac:dyDescent="0.15">
      <c r="A36" s="153" t="s">
        <v>99</v>
      </c>
      <c r="B36" s="153"/>
      <c r="C36" s="153"/>
      <c r="D36" s="153"/>
      <c r="E36" s="153"/>
      <c r="F36" s="153"/>
      <c r="G36" s="153"/>
      <c r="H36" s="153"/>
      <c r="I36" s="153"/>
      <c r="J36" s="153"/>
      <c r="K36" s="186"/>
    </row>
    <row r="37" spans="1:11" s="144" customFormat="1" ht="24.75" hidden="1" customHeight="1" x14ac:dyDescent="0.15">
      <c r="A37" s="153" t="s">
        <v>100</v>
      </c>
      <c r="B37" s="153">
        <v>1</v>
      </c>
      <c r="C37" s="153"/>
      <c r="D37" s="153"/>
      <c r="E37" s="153"/>
      <c r="F37" s="153">
        <v>5</v>
      </c>
      <c r="G37" s="153">
        <v>216</v>
      </c>
      <c r="H37" s="153"/>
      <c r="I37" s="153"/>
      <c r="J37" s="153"/>
      <c r="K37" s="186"/>
    </row>
    <row r="38" spans="1:11" s="144" customFormat="1" ht="24.75" customHeight="1" x14ac:dyDescent="0.15">
      <c r="A38" s="153" t="s">
        <v>101</v>
      </c>
      <c r="B38" s="86">
        <v>9</v>
      </c>
      <c r="C38" s="86">
        <v>0</v>
      </c>
      <c r="D38" s="86">
        <v>0</v>
      </c>
      <c r="E38" s="86">
        <v>0</v>
      </c>
      <c r="F38" s="86">
        <v>6</v>
      </c>
      <c r="G38" s="86">
        <v>157</v>
      </c>
      <c r="H38" s="86">
        <v>0</v>
      </c>
      <c r="I38" s="86">
        <v>0</v>
      </c>
      <c r="J38" s="86">
        <v>223</v>
      </c>
      <c r="K38" s="186"/>
    </row>
    <row r="39" spans="1:11" ht="24.75" hidden="1" customHeight="1" x14ac:dyDescent="0.15">
      <c r="A39" s="167" t="s">
        <v>102</v>
      </c>
      <c r="B39" s="169">
        <v>2</v>
      </c>
      <c r="C39" s="169"/>
      <c r="D39" s="169"/>
      <c r="E39" s="169"/>
      <c r="F39" s="169"/>
      <c r="G39" s="169"/>
      <c r="H39" s="169"/>
      <c r="I39" s="169"/>
      <c r="J39" s="169">
        <v>30</v>
      </c>
      <c r="K39" s="167"/>
    </row>
    <row r="40" spans="1:11" ht="24.75" hidden="1" customHeight="1" x14ac:dyDescent="0.15">
      <c r="A40" s="170" t="s">
        <v>103</v>
      </c>
      <c r="B40" s="171"/>
      <c r="C40" s="171"/>
      <c r="D40" s="171"/>
      <c r="E40" s="171"/>
      <c r="F40" s="171"/>
      <c r="G40" s="171"/>
      <c r="H40" s="171"/>
      <c r="I40" s="171"/>
      <c r="J40" s="171"/>
      <c r="K40" s="170"/>
    </row>
    <row r="41" spans="1:11" ht="24.75" hidden="1" customHeight="1" x14ac:dyDescent="0.15">
      <c r="A41" s="170" t="s">
        <v>104</v>
      </c>
      <c r="B41" s="171"/>
      <c r="C41" s="171"/>
      <c r="D41" s="171"/>
      <c r="E41" s="171"/>
      <c r="F41" s="171"/>
      <c r="G41" s="171"/>
      <c r="H41" s="171"/>
      <c r="I41" s="171"/>
      <c r="J41" s="171"/>
      <c r="K41" s="170"/>
    </row>
    <row r="42" spans="1:11" ht="24.75" hidden="1" customHeight="1" x14ac:dyDescent="0.15">
      <c r="A42" s="170" t="s">
        <v>105</v>
      </c>
      <c r="B42" s="171">
        <v>3</v>
      </c>
      <c r="C42" s="171"/>
      <c r="D42" s="171"/>
      <c r="E42" s="171"/>
      <c r="F42" s="171">
        <v>1</v>
      </c>
      <c r="G42" s="171">
        <v>19</v>
      </c>
      <c r="H42" s="171"/>
      <c r="I42" s="171"/>
      <c r="J42" s="171">
        <v>17</v>
      </c>
      <c r="K42" s="170"/>
    </row>
    <row r="43" spans="1:11" ht="24.75" hidden="1" customHeight="1" x14ac:dyDescent="0.15">
      <c r="A43" s="170" t="s">
        <v>106</v>
      </c>
      <c r="B43" s="171">
        <v>1</v>
      </c>
      <c r="C43" s="171"/>
      <c r="D43" s="171"/>
      <c r="E43" s="171"/>
      <c r="F43" s="171">
        <v>1</v>
      </c>
      <c r="G43" s="171">
        <v>50</v>
      </c>
      <c r="H43" s="171"/>
      <c r="I43" s="171"/>
      <c r="J43" s="171">
        <v>50</v>
      </c>
      <c r="K43" s="170"/>
    </row>
    <row r="44" spans="1:11" ht="24.75" hidden="1" customHeight="1" x14ac:dyDescent="0.15">
      <c r="A44" s="170" t="s">
        <v>107</v>
      </c>
      <c r="B44" s="171"/>
      <c r="C44" s="171"/>
      <c r="D44" s="171"/>
      <c r="E44" s="171"/>
      <c r="F44" s="171"/>
      <c r="G44" s="171"/>
      <c r="H44" s="171"/>
      <c r="I44" s="171"/>
      <c r="J44" s="171"/>
      <c r="K44" s="170"/>
    </row>
    <row r="45" spans="1:11" ht="24.75" hidden="1" customHeight="1" x14ac:dyDescent="0.15">
      <c r="A45" s="170" t="s">
        <v>108</v>
      </c>
      <c r="B45" s="171"/>
      <c r="C45" s="171"/>
      <c r="D45" s="171"/>
      <c r="E45" s="171"/>
      <c r="F45" s="171"/>
      <c r="G45" s="171"/>
      <c r="H45" s="171"/>
      <c r="I45" s="171"/>
      <c r="J45" s="171"/>
      <c r="K45" s="170"/>
    </row>
    <row r="46" spans="1:11" ht="24.75" hidden="1" customHeight="1" x14ac:dyDescent="0.15">
      <c r="A46" s="170" t="s">
        <v>109</v>
      </c>
      <c r="B46" s="171">
        <v>3</v>
      </c>
      <c r="C46" s="171"/>
      <c r="D46" s="171"/>
      <c r="E46" s="171"/>
      <c r="F46" s="171">
        <v>2</v>
      </c>
      <c r="G46" s="171">
        <v>29</v>
      </c>
      <c r="H46" s="171"/>
      <c r="I46" s="171"/>
      <c r="J46" s="171">
        <v>40</v>
      </c>
      <c r="K46" s="170"/>
    </row>
    <row r="47" spans="1:11" ht="24.75" hidden="1" customHeight="1" x14ac:dyDescent="0.15">
      <c r="A47" s="170" t="s">
        <v>110</v>
      </c>
      <c r="B47" s="171"/>
      <c r="C47" s="171"/>
      <c r="D47" s="171"/>
      <c r="E47" s="171"/>
      <c r="F47" s="171"/>
      <c r="G47" s="171"/>
      <c r="H47" s="171"/>
      <c r="I47" s="171"/>
      <c r="J47" s="171"/>
      <c r="K47" s="170"/>
    </row>
    <row r="48" spans="1:11" ht="24.75" hidden="1" customHeight="1" x14ac:dyDescent="0.15">
      <c r="A48" s="170" t="s">
        <v>111</v>
      </c>
      <c r="B48" s="171"/>
      <c r="C48" s="171"/>
      <c r="D48" s="171"/>
      <c r="E48" s="171"/>
      <c r="F48" s="171">
        <v>1</v>
      </c>
      <c r="G48" s="171">
        <v>36</v>
      </c>
      <c r="H48" s="171"/>
      <c r="I48" s="171"/>
      <c r="J48" s="171">
        <v>60</v>
      </c>
      <c r="K48" s="170"/>
    </row>
    <row r="49" spans="1:11" ht="24.75" hidden="1" customHeight="1" x14ac:dyDescent="0.15">
      <c r="A49" s="170" t="s">
        <v>112</v>
      </c>
      <c r="B49" s="171"/>
      <c r="C49" s="171"/>
      <c r="D49" s="171"/>
      <c r="E49" s="171"/>
      <c r="F49" s="171"/>
      <c r="G49" s="171"/>
      <c r="H49" s="171"/>
      <c r="I49" s="171"/>
      <c r="J49" s="171"/>
      <c r="K49" s="170"/>
    </row>
    <row r="50" spans="1:11" ht="24.75" hidden="1" customHeight="1" x14ac:dyDescent="0.15">
      <c r="A50" s="170" t="s">
        <v>113</v>
      </c>
      <c r="B50" s="171"/>
      <c r="C50" s="171"/>
      <c r="D50" s="171"/>
      <c r="E50" s="171"/>
      <c r="F50" s="171">
        <v>1</v>
      </c>
      <c r="G50" s="171">
        <v>23</v>
      </c>
      <c r="H50" s="171"/>
      <c r="I50" s="171"/>
      <c r="J50" s="171">
        <v>18</v>
      </c>
      <c r="K50" s="170"/>
    </row>
    <row r="51" spans="1:11" ht="24.75" hidden="1" customHeight="1" x14ac:dyDescent="0.15">
      <c r="A51" s="170" t="s">
        <v>114</v>
      </c>
      <c r="B51" s="171"/>
      <c r="C51" s="171"/>
      <c r="D51" s="171"/>
      <c r="E51" s="171"/>
      <c r="F51" s="171"/>
      <c r="G51" s="171"/>
      <c r="H51" s="171"/>
      <c r="I51" s="171"/>
      <c r="J51" s="171"/>
      <c r="K51" s="170"/>
    </row>
    <row r="52" spans="1:11" ht="24.75" hidden="1" customHeight="1" x14ac:dyDescent="0.15">
      <c r="A52" s="170" t="s">
        <v>115</v>
      </c>
      <c r="B52" s="171"/>
      <c r="C52" s="171"/>
      <c r="D52" s="171"/>
      <c r="E52" s="171"/>
      <c r="F52" s="171"/>
      <c r="G52" s="171"/>
      <c r="H52" s="171"/>
      <c r="I52" s="171"/>
      <c r="J52" s="171"/>
      <c r="K52" s="170"/>
    </row>
    <row r="53" spans="1:11" ht="24.75" hidden="1" customHeight="1" x14ac:dyDescent="0.15">
      <c r="A53" s="170" t="s">
        <v>116</v>
      </c>
      <c r="B53" s="171"/>
      <c r="C53" s="171"/>
      <c r="D53" s="171"/>
      <c r="E53" s="171"/>
      <c r="F53" s="171"/>
      <c r="G53" s="171"/>
      <c r="H53" s="171"/>
      <c r="I53" s="171"/>
      <c r="J53" s="171"/>
      <c r="K53" s="170"/>
    </row>
    <row r="54" spans="1:11" ht="24.75" hidden="1" customHeight="1" x14ac:dyDescent="0.15">
      <c r="A54" s="170" t="s">
        <v>117</v>
      </c>
      <c r="B54" s="171"/>
      <c r="C54" s="171"/>
      <c r="D54" s="171"/>
      <c r="E54" s="171"/>
      <c r="F54" s="171"/>
      <c r="G54" s="171"/>
      <c r="H54" s="171"/>
      <c r="I54" s="171"/>
      <c r="J54" s="171"/>
      <c r="K54" s="170"/>
    </row>
  </sheetData>
  <mergeCells count="16">
    <mergeCell ref="J4:J6"/>
    <mergeCell ref="K4:K6"/>
    <mergeCell ref="A1:K2"/>
    <mergeCell ref="B4:C4"/>
    <mergeCell ref="D4:E4"/>
    <mergeCell ref="F4:G4"/>
    <mergeCell ref="H4:I4"/>
    <mergeCell ref="A4:A6"/>
    <mergeCell ref="B5:B6"/>
    <mergeCell ref="C5:C6"/>
    <mergeCell ref="D5:D6"/>
    <mergeCell ref="E5:E6"/>
    <mergeCell ref="F5:F6"/>
    <mergeCell ref="G5:G6"/>
    <mergeCell ref="H5:H6"/>
    <mergeCell ref="I5:I6"/>
  </mergeCells>
  <phoneticPr fontId="31" type="noConversion"/>
  <printOptions horizontalCentered="1"/>
  <pageMargins left="0.27500000000000002" right="0.156944444444444" top="0.156944444444444" bottom="0.156944444444444" header="0" footer="3.8888888888888903E-2"/>
  <pageSetup paperSize="9" fitToHeight="0"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EL53"/>
  <sheetViews>
    <sheetView showZeros="0" workbookViewId="0">
      <pane ySplit="5" topLeftCell="A6" activePane="bottomLeft" state="frozen"/>
      <selection activeCell="T26" sqref="T26"/>
      <selection pane="bottomLeft" activeCell="T26" sqref="T26"/>
    </sheetView>
  </sheetViews>
  <sheetFormatPr defaultColWidth="9.5" defaultRowHeight="14.25" x14ac:dyDescent="0.15"/>
  <cols>
    <col min="1" max="1" width="14.25" style="145" customWidth="1"/>
    <col min="2" max="3" width="8" style="145" customWidth="1"/>
    <col min="4" max="4" width="6.625" style="145" customWidth="1"/>
    <col min="5" max="5" width="6.5" style="145" customWidth="1"/>
    <col min="6" max="6" width="9" style="145" customWidth="1"/>
    <col min="7" max="7" width="6.375" style="145" customWidth="1"/>
    <col min="8" max="8" width="5.875" style="145" hidden="1" customWidth="1"/>
    <col min="9" max="9" width="7.5" style="145" hidden="1" customWidth="1"/>
    <col min="10" max="10" width="5.75" style="145" hidden="1" customWidth="1"/>
    <col min="11" max="11" width="7.5" style="145" hidden="1" customWidth="1"/>
    <col min="12" max="12" width="6" style="145" hidden="1" customWidth="1"/>
    <col min="13" max="13" width="7.5" style="145" hidden="1" customWidth="1"/>
    <col min="14" max="14" width="6.125" style="145" customWidth="1"/>
    <col min="15" max="15" width="8.125" style="145" customWidth="1"/>
    <col min="16" max="17" width="11.125" style="145" customWidth="1"/>
    <col min="18" max="18" width="8.875" style="145" customWidth="1"/>
    <col min="19" max="19" width="10" style="145" customWidth="1"/>
    <col min="20" max="20" width="11.5" style="145" customWidth="1"/>
    <col min="21" max="21" width="10.875" style="145" customWidth="1"/>
    <col min="22" max="16366" width="9.5" style="145"/>
    <col min="16367" max="16384" width="9.5" style="157"/>
  </cols>
  <sheetData>
    <row r="1" spans="1:23" ht="18.75" customHeight="1" x14ac:dyDescent="0.15">
      <c r="A1" s="253" t="s">
        <v>325</v>
      </c>
      <c r="B1" s="254"/>
      <c r="C1" s="254"/>
      <c r="D1" s="254"/>
      <c r="E1" s="254"/>
      <c r="F1" s="254"/>
      <c r="G1" s="254"/>
      <c r="H1" s="254"/>
      <c r="I1" s="254"/>
      <c r="J1" s="254"/>
      <c r="K1" s="254"/>
      <c r="L1" s="254"/>
      <c r="M1" s="254"/>
      <c r="N1" s="254"/>
      <c r="O1" s="254"/>
      <c r="P1" s="254"/>
      <c r="Q1" s="254"/>
      <c r="R1" s="254"/>
      <c r="S1" s="254"/>
      <c r="T1" s="254"/>
      <c r="U1" s="254"/>
      <c r="V1" s="173"/>
      <c r="W1" s="173"/>
    </row>
    <row r="2" spans="1:23" ht="12" customHeight="1" x14ac:dyDescent="0.15">
      <c r="A2" s="254"/>
      <c r="B2" s="254"/>
      <c r="C2" s="254"/>
      <c r="D2" s="254"/>
      <c r="E2" s="254"/>
      <c r="F2" s="254"/>
      <c r="G2" s="254"/>
      <c r="H2" s="254"/>
      <c r="I2" s="254"/>
      <c r="J2" s="254"/>
      <c r="K2" s="254"/>
      <c r="L2" s="254"/>
      <c r="M2" s="254"/>
      <c r="N2" s="254"/>
      <c r="O2" s="254"/>
      <c r="P2" s="254"/>
      <c r="Q2" s="254"/>
      <c r="R2" s="254"/>
      <c r="S2" s="254"/>
      <c r="T2" s="254"/>
      <c r="U2" s="254"/>
      <c r="V2" s="173"/>
      <c r="W2" s="173"/>
    </row>
    <row r="3" spans="1:23" ht="14.1" customHeight="1" x14ac:dyDescent="0.15">
      <c r="A3" s="221" t="s">
        <v>326</v>
      </c>
      <c r="B3" s="147"/>
      <c r="C3" s="147"/>
      <c r="D3" s="147"/>
      <c r="E3" s="147"/>
      <c r="F3" s="147"/>
      <c r="G3" s="147"/>
      <c r="H3" s="147"/>
      <c r="I3" s="147"/>
      <c r="J3" s="147"/>
      <c r="K3" s="147"/>
      <c r="L3" s="147"/>
      <c r="M3" s="147"/>
      <c r="N3" s="147"/>
      <c r="O3" s="147"/>
      <c r="P3" s="147"/>
      <c r="Q3" s="147"/>
      <c r="R3" s="147"/>
      <c r="S3" s="147"/>
      <c r="T3" s="147"/>
      <c r="U3" s="147"/>
      <c r="V3" s="147"/>
      <c r="W3" s="147"/>
    </row>
    <row r="4" spans="1:23" ht="24.75" customHeight="1" x14ac:dyDescent="0.15">
      <c r="A4" s="255" t="s">
        <v>72</v>
      </c>
      <c r="B4" s="258" t="s">
        <v>124</v>
      </c>
      <c r="C4" s="262" t="s">
        <v>125</v>
      </c>
      <c r="D4" s="263"/>
      <c r="E4" s="263"/>
      <c r="F4" s="264"/>
      <c r="G4" s="260" t="s">
        <v>126</v>
      </c>
      <c r="H4" s="265" t="s">
        <v>127</v>
      </c>
      <c r="I4" s="265"/>
      <c r="J4" s="265" t="s">
        <v>128</v>
      </c>
      <c r="K4" s="265"/>
      <c r="L4" s="265" t="s">
        <v>129</v>
      </c>
      <c r="M4" s="265"/>
      <c r="N4" s="265" t="s">
        <v>130</v>
      </c>
      <c r="O4" s="265"/>
      <c r="P4" s="255" t="s">
        <v>131</v>
      </c>
      <c r="Q4" s="256"/>
      <c r="R4" s="255" t="s">
        <v>132</v>
      </c>
      <c r="S4" s="257"/>
      <c r="T4" s="256"/>
      <c r="U4" s="252" t="s">
        <v>78</v>
      </c>
      <c r="V4" s="174"/>
      <c r="W4" s="174"/>
    </row>
    <row r="5" spans="1:23" ht="33.950000000000003" customHeight="1" x14ac:dyDescent="0.15">
      <c r="A5" s="255"/>
      <c r="B5" s="259"/>
      <c r="C5" s="158" t="s">
        <v>7</v>
      </c>
      <c r="D5" s="159" t="s">
        <v>133</v>
      </c>
      <c r="E5" s="159" t="s">
        <v>134</v>
      </c>
      <c r="F5" s="159" t="s">
        <v>135</v>
      </c>
      <c r="G5" s="261"/>
      <c r="H5" s="160" t="s">
        <v>136</v>
      </c>
      <c r="I5" s="160" t="s">
        <v>137</v>
      </c>
      <c r="J5" s="160" t="s">
        <v>136</v>
      </c>
      <c r="K5" s="160" t="s">
        <v>137</v>
      </c>
      <c r="L5" s="160" t="s">
        <v>138</v>
      </c>
      <c r="M5" s="160" t="s">
        <v>137</v>
      </c>
      <c r="N5" s="160" t="s">
        <v>136</v>
      </c>
      <c r="O5" s="160" t="s">
        <v>139</v>
      </c>
      <c r="P5" s="172" t="s">
        <v>140</v>
      </c>
      <c r="Q5" s="172" t="s">
        <v>141</v>
      </c>
      <c r="R5" s="172" t="s">
        <v>142</v>
      </c>
      <c r="S5" s="172" t="s">
        <v>143</v>
      </c>
      <c r="T5" s="172" t="s">
        <v>144</v>
      </c>
      <c r="U5" s="252"/>
      <c r="V5" s="174"/>
      <c r="W5" s="174"/>
    </row>
    <row r="6" spans="1:23" s="145" customFormat="1" ht="24.75" customHeight="1" x14ac:dyDescent="0.15">
      <c r="A6" s="150" t="s">
        <v>69</v>
      </c>
      <c r="B6" s="161">
        <f t="shared" ref="B6:T6" si="0">SUM(B7:B21,B37)</f>
        <v>251</v>
      </c>
      <c r="C6" s="161">
        <f t="shared" si="0"/>
        <v>506</v>
      </c>
      <c r="D6" s="161">
        <f t="shared" si="0"/>
        <v>146</v>
      </c>
      <c r="E6" s="161">
        <f t="shared" si="0"/>
        <v>360</v>
      </c>
      <c r="F6" s="161">
        <f t="shared" si="0"/>
        <v>3062762.1</v>
      </c>
      <c r="G6" s="161">
        <f t="shared" si="0"/>
        <v>164</v>
      </c>
      <c r="H6" s="161">
        <f t="shared" si="0"/>
        <v>7</v>
      </c>
      <c r="I6" s="161">
        <f t="shared" si="0"/>
        <v>3411.07</v>
      </c>
      <c r="J6" s="161">
        <f t="shared" si="0"/>
        <v>16</v>
      </c>
      <c r="K6" s="161">
        <f t="shared" si="0"/>
        <v>3126</v>
      </c>
      <c r="L6" s="161">
        <f t="shared" si="0"/>
        <v>17</v>
      </c>
      <c r="M6" s="161">
        <f t="shared" si="0"/>
        <v>22319.989999999998</v>
      </c>
      <c r="N6" s="161">
        <f t="shared" si="0"/>
        <v>467</v>
      </c>
      <c r="O6" s="161">
        <f t="shared" si="0"/>
        <v>59471.499999999985</v>
      </c>
      <c r="P6" s="161">
        <f t="shared" si="0"/>
        <v>469</v>
      </c>
      <c r="Q6" s="161">
        <f t="shared" si="0"/>
        <v>182</v>
      </c>
      <c r="R6" s="161">
        <f t="shared" si="0"/>
        <v>143</v>
      </c>
      <c r="S6" s="161">
        <f t="shared" si="0"/>
        <v>9750</v>
      </c>
      <c r="T6" s="161">
        <f t="shared" si="0"/>
        <v>18103</v>
      </c>
      <c r="U6" s="175"/>
      <c r="V6" s="174"/>
      <c r="W6" s="174"/>
    </row>
    <row r="7" spans="1:23" ht="24.75" customHeight="1" x14ac:dyDescent="0.15">
      <c r="A7" s="52" t="s">
        <v>24</v>
      </c>
      <c r="B7" s="52">
        <v>27</v>
      </c>
      <c r="C7" s="162">
        <v>42</v>
      </c>
      <c r="D7" s="163">
        <v>8</v>
      </c>
      <c r="E7" s="163">
        <v>34</v>
      </c>
      <c r="F7" s="163">
        <v>109281.7</v>
      </c>
      <c r="G7" s="52">
        <v>15</v>
      </c>
      <c r="H7" s="52"/>
      <c r="I7" s="52"/>
      <c r="J7" s="52"/>
      <c r="K7" s="52"/>
      <c r="L7" s="52">
        <v>3</v>
      </c>
      <c r="M7" s="52">
        <v>5499</v>
      </c>
      <c r="N7" s="52">
        <v>47</v>
      </c>
      <c r="O7" s="52">
        <v>6160</v>
      </c>
      <c r="P7" s="52">
        <v>14</v>
      </c>
      <c r="Q7" s="52">
        <v>7</v>
      </c>
      <c r="R7" s="52">
        <v>10</v>
      </c>
      <c r="S7" s="52">
        <v>999</v>
      </c>
      <c r="T7" s="52">
        <v>2383</v>
      </c>
      <c r="U7" s="176"/>
      <c r="V7" s="174"/>
      <c r="W7" s="174"/>
    </row>
    <row r="8" spans="1:23" ht="24.75" customHeight="1" x14ac:dyDescent="0.15">
      <c r="A8" s="52" t="s">
        <v>25</v>
      </c>
      <c r="B8" s="52">
        <v>24</v>
      </c>
      <c r="C8" s="52">
        <v>54</v>
      </c>
      <c r="D8" s="52">
        <v>5</v>
      </c>
      <c r="E8" s="52">
        <v>49</v>
      </c>
      <c r="F8" s="52">
        <v>304122.7</v>
      </c>
      <c r="G8" s="52">
        <v>25</v>
      </c>
      <c r="H8" s="52"/>
      <c r="I8" s="52"/>
      <c r="J8" s="52">
        <v>3</v>
      </c>
      <c r="K8" s="52">
        <v>960</v>
      </c>
      <c r="L8" s="52">
        <v>1</v>
      </c>
      <c r="M8" s="52">
        <v>1800</v>
      </c>
      <c r="N8" s="52">
        <v>27</v>
      </c>
      <c r="O8" s="52">
        <v>3613.8</v>
      </c>
      <c r="P8" s="52">
        <v>45</v>
      </c>
      <c r="Q8" s="52">
        <v>39</v>
      </c>
      <c r="R8" s="52">
        <v>30</v>
      </c>
      <c r="S8" s="52">
        <v>940</v>
      </c>
      <c r="T8" s="52">
        <v>1192</v>
      </c>
      <c r="U8" s="176"/>
      <c r="V8" s="174"/>
      <c r="W8" s="174"/>
    </row>
    <row r="9" spans="1:23" ht="24.75" customHeight="1" x14ac:dyDescent="0.15">
      <c r="A9" s="164" t="s">
        <v>26</v>
      </c>
      <c r="B9" s="52">
        <v>40</v>
      </c>
      <c r="C9" s="162">
        <v>71</v>
      </c>
      <c r="D9" s="163">
        <v>48</v>
      </c>
      <c r="E9" s="163">
        <v>23</v>
      </c>
      <c r="F9" s="163">
        <v>383120.3</v>
      </c>
      <c r="G9" s="52">
        <v>27</v>
      </c>
      <c r="H9" s="164"/>
      <c r="I9" s="164"/>
      <c r="J9" s="164"/>
      <c r="K9" s="164"/>
      <c r="L9" s="164">
        <v>4</v>
      </c>
      <c r="M9" s="164">
        <v>4140.3999999999996</v>
      </c>
      <c r="N9" s="52">
        <v>80</v>
      </c>
      <c r="O9" s="52">
        <v>5672.4</v>
      </c>
      <c r="P9" s="164">
        <v>53</v>
      </c>
      <c r="Q9" s="164">
        <v>24</v>
      </c>
      <c r="R9" s="164">
        <v>6</v>
      </c>
      <c r="S9" s="164">
        <v>1463</v>
      </c>
      <c r="T9" s="164">
        <v>1658</v>
      </c>
      <c r="U9" s="176"/>
    </row>
    <row r="10" spans="1:23" ht="24.75" customHeight="1" x14ac:dyDescent="0.15">
      <c r="A10" s="164" t="s">
        <v>27</v>
      </c>
      <c r="B10" s="52">
        <v>16</v>
      </c>
      <c r="C10" s="162">
        <v>30</v>
      </c>
      <c r="D10" s="163">
        <v>1</v>
      </c>
      <c r="E10" s="163">
        <v>29</v>
      </c>
      <c r="F10" s="163">
        <v>64290.9</v>
      </c>
      <c r="G10" s="52">
        <v>23</v>
      </c>
      <c r="H10" s="164"/>
      <c r="I10" s="164"/>
      <c r="J10" s="164"/>
      <c r="K10" s="164"/>
      <c r="L10" s="164"/>
      <c r="M10" s="164"/>
      <c r="N10" s="52">
        <v>23</v>
      </c>
      <c r="O10" s="52">
        <v>4163.5</v>
      </c>
      <c r="P10" s="164">
        <v>27</v>
      </c>
      <c r="Q10" s="164">
        <v>12</v>
      </c>
      <c r="R10" s="164">
        <v>2</v>
      </c>
      <c r="S10" s="164">
        <v>754</v>
      </c>
      <c r="T10" s="164">
        <v>596</v>
      </c>
      <c r="U10" s="176"/>
    </row>
    <row r="11" spans="1:23" ht="24.75" customHeight="1" x14ac:dyDescent="0.15">
      <c r="A11" s="164" t="s">
        <v>28</v>
      </c>
      <c r="B11" s="52">
        <v>8</v>
      </c>
      <c r="C11" s="162">
        <v>4</v>
      </c>
      <c r="D11" s="163">
        <v>1</v>
      </c>
      <c r="E11" s="163">
        <v>3</v>
      </c>
      <c r="F11" s="163">
        <v>1130</v>
      </c>
      <c r="G11" s="52">
        <v>2</v>
      </c>
      <c r="H11" s="164"/>
      <c r="I11" s="164"/>
      <c r="J11" s="164"/>
      <c r="K11" s="164"/>
      <c r="L11" s="164"/>
      <c r="M11" s="164"/>
      <c r="N11" s="52">
        <v>9</v>
      </c>
      <c r="O11" s="52">
        <v>435</v>
      </c>
      <c r="P11" s="164">
        <v>2</v>
      </c>
      <c r="Q11" s="164">
        <v>0</v>
      </c>
      <c r="R11" s="164">
        <v>0</v>
      </c>
      <c r="S11" s="164">
        <v>113</v>
      </c>
      <c r="T11" s="164">
        <v>896</v>
      </c>
      <c r="U11" s="176"/>
    </row>
    <row r="12" spans="1:23" ht="24.75" customHeight="1" x14ac:dyDescent="0.15">
      <c r="A12" s="164" t="s">
        <v>29</v>
      </c>
      <c r="B12" s="52">
        <v>10</v>
      </c>
      <c r="C12" s="162">
        <v>9</v>
      </c>
      <c r="D12" s="163">
        <v>0</v>
      </c>
      <c r="E12" s="163">
        <v>9</v>
      </c>
      <c r="F12" s="163">
        <v>77643</v>
      </c>
      <c r="G12" s="52">
        <v>0</v>
      </c>
      <c r="H12" s="164"/>
      <c r="I12" s="164"/>
      <c r="J12" s="164"/>
      <c r="K12" s="164"/>
      <c r="L12" s="164"/>
      <c r="M12" s="164"/>
      <c r="N12" s="52">
        <v>21</v>
      </c>
      <c r="O12" s="52">
        <v>683</v>
      </c>
      <c r="P12" s="164">
        <v>5</v>
      </c>
      <c r="Q12" s="164">
        <v>4</v>
      </c>
      <c r="R12" s="164">
        <v>2</v>
      </c>
      <c r="S12" s="164">
        <v>296</v>
      </c>
      <c r="T12" s="164">
        <v>50</v>
      </c>
      <c r="U12" s="176"/>
    </row>
    <row r="13" spans="1:23" ht="24.75" customHeight="1" x14ac:dyDescent="0.15">
      <c r="A13" s="164" t="s">
        <v>30</v>
      </c>
      <c r="B13" s="52">
        <v>8</v>
      </c>
      <c r="C13" s="162">
        <v>18</v>
      </c>
      <c r="D13" s="163">
        <v>1</v>
      </c>
      <c r="E13" s="163">
        <v>17</v>
      </c>
      <c r="F13" s="163">
        <v>135785</v>
      </c>
      <c r="G13" s="52">
        <v>6</v>
      </c>
      <c r="H13" s="164"/>
      <c r="I13" s="164"/>
      <c r="J13" s="164"/>
      <c r="K13" s="164"/>
      <c r="L13" s="164"/>
      <c r="M13" s="164"/>
      <c r="N13" s="52">
        <v>9</v>
      </c>
      <c r="O13" s="52">
        <v>690.2</v>
      </c>
      <c r="P13" s="164">
        <v>31</v>
      </c>
      <c r="Q13" s="164">
        <v>1</v>
      </c>
      <c r="R13" s="164">
        <v>0</v>
      </c>
      <c r="S13" s="164">
        <v>252</v>
      </c>
      <c r="T13" s="164">
        <v>1535</v>
      </c>
      <c r="U13" s="176"/>
    </row>
    <row r="14" spans="1:23" ht="24.75" customHeight="1" x14ac:dyDescent="0.15">
      <c r="A14" s="164" t="s">
        <v>31</v>
      </c>
      <c r="B14" s="52">
        <v>10</v>
      </c>
      <c r="C14" s="162">
        <v>21</v>
      </c>
      <c r="D14" s="163">
        <v>13</v>
      </c>
      <c r="E14" s="163">
        <v>8</v>
      </c>
      <c r="F14" s="163">
        <v>51255</v>
      </c>
      <c r="G14" s="52">
        <v>13</v>
      </c>
      <c r="H14" s="164"/>
      <c r="I14" s="164"/>
      <c r="J14" s="164">
        <v>2</v>
      </c>
      <c r="K14" s="164">
        <v>400</v>
      </c>
      <c r="L14" s="164">
        <v>2</v>
      </c>
      <c r="M14" s="164">
        <v>1500</v>
      </c>
      <c r="N14" s="52">
        <v>46</v>
      </c>
      <c r="O14" s="52">
        <v>11822</v>
      </c>
      <c r="P14" s="164">
        <v>25</v>
      </c>
      <c r="Q14" s="164">
        <v>6</v>
      </c>
      <c r="R14" s="164">
        <v>7</v>
      </c>
      <c r="S14" s="164">
        <v>1291</v>
      </c>
      <c r="T14" s="164">
        <v>2447</v>
      </c>
      <c r="U14" s="176"/>
    </row>
    <row r="15" spans="1:23" ht="24.75" customHeight="1" x14ac:dyDescent="0.15">
      <c r="A15" s="164" t="s">
        <v>32</v>
      </c>
      <c r="B15" s="52">
        <v>16</v>
      </c>
      <c r="C15" s="162">
        <v>19</v>
      </c>
      <c r="D15" s="163">
        <v>13</v>
      </c>
      <c r="E15" s="163">
        <v>6</v>
      </c>
      <c r="F15" s="163">
        <v>426796.7</v>
      </c>
      <c r="G15" s="52">
        <v>11</v>
      </c>
      <c r="H15" s="164"/>
      <c r="I15" s="164"/>
      <c r="J15" s="164">
        <v>2</v>
      </c>
      <c r="K15" s="164">
        <v>240</v>
      </c>
      <c r="L15" s="164"/>
      <c r="M15" s="164"/>
      <c r="N15" s="52">
        <v>29</v>
      </c>
      <c r="O15" s="52">
        <v>1938.7</v>
      </c>
      <c r="P15" s="164">
        <v>22</v>
      </c>
      <c r="Q15" s="164">
        <v>10</v>
      </c>
      <c r="R15" s="164">
        <v>3</v>
      </c>
      <c r="S15" s="164">
        <v>469</v>
      </c>
      <c r="T15" s="164">
        <v>1280</v>
      </c>
      <c r="U15" s="176"/>
    </row>
    <row r="16" spans="1:23" ht="24.75" customHeight="1" x14ac:dyDescent="0.15">
      <c r="A16" s="164" t="s">
        <v>33</v>
      </c>
      <c r="B16" s="52">
        <v>29</v>
      </c>
      <c r="C16" s="162">
        <v>62</v>
      </c>
      <c r="D16" s="163">
        <v>5</v>
      </c>
      <c r="E16" s="163">
        <v>57</v>
      </c>
      <c r="F16" s="163">
        <v>396309.5</v>
      </c>
      <c r="G16" s="52">
        <v>15</v>
      </c>
      <c r="H16" s="164"/>
      <c r="I16" s="164"/>
      <c r="J16" s="164"/>
      <c r="K16" s="164"/>
      <c r="L16" s="164"/>
      <c r="M16" s="164"/>
      <c r="N16" s="52">
        <v>34</v>
      </c>
      <c r="O16" s="52">
        <v>6911.2</v>
      </c>
      <c r="P16" s="164">
        <v>101</v>
      </c>
      <c r="Q16" s="164">
        <v>23</v>
      </c>
      <c r="R16" s="164">
        <v>43</v>
      </c>
      <c r="S16" s="164">
        <v>1029</v>
      </c>
      <c r="T16" s="164">
        <v>2261</v>
      </c>
      <c r="U16" s="176"/>
    </row>
    <row r="17" spans="1:21" ht="24.75" customHeight="1" x14ac:dyDescent="0.15">
      <c r="A17" s="164" t="s">
        <v>34</v>
      </c>
      <c r="B17" s="52">
        <v>9</v>
      </c>
      <c r="C17" s="162">
        <v>20</v>
      </c>
      <c r="D17" s="163">
        <v>9</v>
      </c>
      <c r="E17" s="163">
        <v>11</v>
      </c>
      <c r="F17" s="163">
        <v>14603.4</v>
      </c>
      <c r="G17" s="52">
        <v>3</v>
      </c>
      <c r="H17" s="164"/>
      <c r="I17" s="164"/>
      <c r="J17" s="164">
        <v>5</v>
      </c>
      <c r="K17" s="164">
        <v>1076</v>
      </c>
      <c r="L17" s="164">
        <v>5</v>
      </c>
      <c r="M17" s="164">
        <v>8130.59</v>
      </c>
      <c r="N17" s="52">
        <v>11</v>
      </c>
      <c r="O17" s="52">
        <v>546</v>
      </c>
      <c r="P17" s="164">
        <v>34</v>
      </c>
      <c r="Q17" s="164">
        <v>10</v>
      </c>
      <c r="R17" s="164">
        <v>2</v>
      </c>
      <c r="S17" s="164">
        <v>166</v>
      </c>
      <c r="T17" s="164">
        <v>520</v>
      </c>
      <c r="U17" s="176"/>
    </row>
    <row r="18" spans="1:21" ht="24.75" customHeight="1" x14ac:dyDescent="0.15">
      <c r="A18" s="164" t="s">
        <v>35</v>
      </c>
      <c r="B18" s="52">
        <v>23</v>
      </c>
      <c r="C18" s="162">
        <v>78</v>
      </c>
      <c r="D18" s="163">
        <v>17</v>
      </c>
      <c r="E18" s="163">
        <v>61</v>
      </c>
      <c r="F18" s="163">
        <v>714162.5</v>
      </c>
      <c r="G18" s="52">
        <v>11</v>
      </c>
      <c r="H18" s="164"/>
      <c r="I18" s="164"/>
      <c r="J18" s="164"/>
      <c r="K18" s="164"/>
      <c r="L18" s="164"/>
      <c r="M18" s="164"/>
      <c r="N18" s="52">
        <v>51</v>
      </c>
      <c r="O18" s="52">
        <v>12016.1</v>
      </c>
      <c r="P18" s="164">
        <v>92</v>
      </c>
      <c r="Q18" s="164">
        <v>20</v>
      </c>
      <c r="R18" s="164">
        <v>34</v>
      </c>
      <c r="S18" s="164">
        <v>1265</v>
      </c>
      <c r="T18" s="164">
        <v>2244</v>
      </c>
      <c r="U18" s="176">
        <v>0</v>
      </c>
    </row>
    <row r="19" spans="1:21" ht="24.75" customHeight="1" x14ac:dyDescent="0.15">
      <c r="A19" s="164" t="s">
        <v>36</v>
      </c>
      <c r="B19" s="52">
        <v>14</v>
      </c>
      <c r="C19" s="162">
        <v>33</v>
      </c>
      <c r="D19" s="163">
        <v>7</v>
      </c>
      <c r="E19" s="163">
        <v>26</v>
      </c>
      <c r="F19" s="163">
        <v>182337.4</v>
      </c>
      <c r="G19" s="52">
        <v>6</v>
      </c>
      <c r="H19" s="164"/>
      <c r="I19" s="164"/>
      <c r="J19" s="164"/>
      <c r="K19" s="164"/>
      <c r="L19" s="164">
        <v>2</v>
      </c>
      <c r="M19" s="164">
        <v>1250</v>
      </c>
      <c r="N19" s="52">
        <v>30</v>
      </c>
      <c r="O19" s="52">
        <v>3126.6</v>
      </c>
      <c r="P19" s="164">
        <v>8</v>
      </c>
      <c r="Q19" s="164">
        <v>11</v>
      </c>
      <c r="R19" s="164">
        <v>3</v>
      </c>
      <c r="S19" s="164">
        <v>602</v>
      </c>
      <c r="T19" s="164">
        <v>789</v>
      </c>
      <c r="U19" s="176"/>
    </row>
    <row r="20" spans="1:21" ht="24.75" customHeight="1" x14ac:dyDescent="0.15">
      <c r="A20" s="164" t="s">
        <v>37</v>
      </c>
      <c r="B20" s="52">
        <v>17</v>
      </c>
      <c r="C20" s="162">
        <v>27</v>
      </c>
      <c r="D20" s="163">
        <v>0</v>
      </c>
      <c r="E20" s="163">
        <v>27</v>
      </c>
      <c r="F20" s="163">
        <v>25456</v>
      </c>
      <c r="G20" s="52">
        <v>7</v>
      </c>
      <c r="H20" s="164"/>
      <c r="I20" s="164"/>
      <c r="J20" s="164">
        <v>4</v>
      </c>
      <c r="K20" s="164">
        <v>450</v>
      </c>
      <c r="L20" s="164"/>
      <c r="M20" s="164"/>
      <c r="N20" s="52">
        <v>9</v>
      </c>
      <c r="O20" s="52">
        <v>580</v>
      </c>
      <c r="P20" s="164">
        <v>10</v>
      </c>
      <c r="Q20" s="164">
        <v>15</v>
      </c>
      <c r="R20" s="164">
        <v>1</v>
      </c>
      <c r="S20" s="164">
        <v>111</v>
      </c>
      <c r="T20" s="164">
        <v>252</v>
      </c>
      <c r="U20" s="176"/>
    </row>
    <row r="21" spans="1:21" s="144" customFormat="1" ht="24.75" customHeight="1" x14ac:dyDescent="0.15">
      <c r="A21" s="153" t="s">
        <v>83</v>
      </c>
      <c r="B21" s="165"/>
      <c r="C21" s="166">
        <v>6</v>
      </c>
      <c r="D21" s="165">
        <v>6</v>
      </c>
      <c r="E21" s="165"/>
      <c r="F21" s="165">
        <v>138474</v>
      </c>
      <c r="G21" s="165"/>
      <c r="H21" s="153">
        <v>6</v>
      </c>
      <c r="I21" s="153">
        <v>2511.0700000000002</v>
      </c>
      <c r="J21" s="153">
        <v>0</v>
      </c>
      <c r="K21" s="153">
        <v>0</v>
      </c>
      <c r="L21" s="153">
        <v>0</v>
      </c>
      <c r="M21" s="153">
        <v>0</v>
      </c>
      <c r="N21" s="153">
        <v>39</v>
      </c>
      <c r="O21" s="153">
        <v>1071</v>
      </c>
      <c r="P21" s="153"/>
      <c r="Q21" s="153"/>
      <c r="R21" s="153"/>
      <c r="S21" s="153"/>
      <c r="T21" s="153"/>
      <c r="U21" s="177"/>
    </row>
    <row r="22" spans="1:21" s="144" customFormat="1" ht="24.75" hidden="1" customHeight="1" x14ac:dyDescent="0.15">
      <c r="A22" s="153" t="s">
        <v>84</v>
      </c>
      <c r="B22" s="86"/>
      <c r="C22" s="166">
        <v>0</v>
      </c>
      <c r="D22" s="86"/>
      <c r="E22" s="86"/>
      <c r="F22" s="86"/>
      <c r="G22" s="86"/>
      <c r="H22" s="153"/>
      <c r="I22" s="153"/>
      <c r="J22" s="153"/>
      <c r="K22" s="153"/>
      <c r="L22" s="153"/>
      <c r="M22" s="153"/>
      <c r="N22" s="153">
        <v>18</v>
      </c>
      <c r="O22" s="153">
        <v>290</v>
      </c>
      <c r="P22" s="153"/>
      <c r="Q22" s="153"/>
      <c r="R22" s="153"/>
      <c r="S22" s="153"/>
      <c r="T22" s="153"/>
      <c r="U22" s="177"/>
    </row>
    <row r="23" spans="1:21" s="144" customFormat="1" ht="44.25" hidden="1" customHeight="1" x14ac:dyDescent="0.15">
      <c r="A23" s="153" t="s">
        <v>85</v>
      </c>
      <c r="B23" s="86"/>
      <c r="C23" s="166">
        <v>2</v>
      </c>
      <c r="D23" s="86">
        <v>2</v>
      </c>
      <c r="E23" s="86"/>
      <c r="F23" s="86">
        <v>8</v>
      </c>
      <c r="G23" s="86"/>
      <c r="H23" s="153"/>
      <c r="I23" s="153"/>
      <c r="J23" s="153"/>
      <c r="K23" s="153"/>
      <c r="L23" s="153"/>
      <c r="M23" s="153"/>
      <c r="N23" s="153">
        <v>1</v>
      </c>
      <c r="O23" s="153">
        <v>100</v>
      </c>
      <c r="P23" s="153"/>
      <c r="Q23" s="153"/>
      <c r="R23" s="153"/>
      <c r="S23" s="153"/>
      <c r="T23" s="153"/>
      <c r="U23" s="177" t="s">
        <v>145</v>
      </c>
    </row>
    <row r="24" spans="1:21" s="144" customFormat="1" ht="24.75" hidden="1" customHeight="1" x14ac:dyDescent="0.15">
      <c r="A24" s="153" t="s">
        <v>86</v>
      </c>
      <c r="B24" s="86"/>
      <c r="C24" s="166">
        <v>0</v>
      </c>
      <c r="D24" s="86"/>
      <c r="E24" s="86"/>
      <c r="F24" s="86"/>
      <c r="G24" s="86"/>
      <c r="H24" s="153">
        <v>1</v>
      </c>
      <c r="I24" s="153">
        <v>80</v>
      </c>
      <c r="J24" s="153"/>
      <c r="K24" s="153"/>
      <c r="L24" s="153"/>
      <c r="M24" s="153"/>
      <c r="N24" s="153">
        <v>1</v>
      </c>
      <c r="O24" s="153">
        <v>40</v>
      </c>
      <c r="P24" s="153"/>
      <c r="Q24" s="153"/>
      <c r="R24" s="153"/>
      <c r="S24" s="153"/>
      <c r="T24" s="153"/>
      <c r="U24" s="177"/>
    </row>
    <row r="25" spans="1:21" s="144" customFormat="1" ht="24.75" hidden="1" customHeight="1" x14ac:dyDescent="0.15">
      <c r="A25" s="153" t="s">
        <v>87</v>
      </c>
      <c r="B25" s="86"/>
      <c r="C25" s="166">
        <v>0</v>
      </c>
      <c r="D25" s="86"/>
      <c r="E25" s="86"/>
      <c r="F25" s="86"/>
      <c r="G25" s="86"/>
      <c r="H25" s="153">
        <v>1</v>
      </c>
      <c r="I25" s="153">
        <v>375</v>
      </c>
      <c r="J25" s="153"/>
      <c r="K25" s="153"/>
      <c r="L25" s="153"/>
      <c r="M25" s="153"/>
      <c r="N25" s="153"/>
      <c r="O25" s="153"/>
      <c r="P25" s="153"/>
      <c r="Q25" s="153"/>
      <c r="R25" s="153"/>
      <c r="S25" s="153"/>
      <c r="T25" s="153"/>
      <c r="U25" s="177" t="s">
        <v>146</v>
      </c>
    </row>
    <row r="26" spans="1:21" s="144" customFormat="1" ht="24.75" hidden="1" customHeight="1" x14ac:dyDescent="0.15">
      <c r="A26" s="153" t="s">
        <v>88</v>
      </c>
      <c r="B26" s="86"/>
      <c r="C26" s="166">
        <v>0</v>
      </c>
      <c r="D26" s="86"/>
      <c r="E26" s="86"/>
      <c r="F26" s="86"/>
      <c r="G26" s="86"/>
      <c r="H26" s="153"/>
      <c r="I26" s="153"/>
      <c r="J26" s="153"/>
      <c r="K26" s="153"/>
      <c r="L26" s="153"/>
      <c r="M26" s="153"/>
      <c r="N26" s="153">
        <v>1</v>
      </c>
      <c r="O26" s="153">
        <v>88</v>
      </c>
      <c r="P26" s="153"/>
      <c r="Q26" s="153"/>
      <c r="R26" s="153"/>
      <c r="S26" s="153"/>
      <c r="T26" s="153"/>
      <c r="U26" s="177"/>
    </row>
    <row r="27" spans="1:21" s="144" customFormat="1" ht="24.75" hidden="1" customHeight="1" x14ac:dyDescent="0.15">
      <c r="A27" s="153" t="s">
        <v>89</v>
      </c>
      <c r="B27" s="86"/>
      <c r="C27" s="166">
        <v>0</v>
      </c>
      <c r="D27" s="86"/>
      <c r="E27" s="86"/>
      <c r="F27" s="86"/>
      <c r="G27" s="86"/>
      <c r="H27" s="153"/>
      <c r="I27" s="153"/>
      <c r="J27" s="153"/>
      <c r="K27" s="153"/>
      <c r="L27" s="153"/>
      <c r="M27" s="153"/>
      <c r="N27" s="153"/>
      <c r="O27" s="153"/>
      <c r="P27" s="153"/>
      <c r="Q27" s="153"/>
      <c r="R27" s="153"/>
      <c r="S27" s="153"/>
      <c r="T27" s="153"/>
      <c r="U27" s="177"/>
    </row>
    <row r="28" spans="1:21" s="144" customFormat="1" ht="42.75" hidden="1" customHeight="1" x14ac:dyDescent="0.15">
      <c r="A28" s="153" t="s">
        <v>90</v>
      </c>
      <c r="B28" s="86"/>
      <c r="C28" s="166">
        <v>0</v>
      </c>
      <c r="D28" s="86"/>
      <c r="E28" s="86"/>
      <c r="F28" s="86"/>
      <c r="G28" s="86"/>
      <c r="H28" s="153"/>
      <c r="I28" s="153"/>
      <c r="J28" s="153"/>
      <c r="K28" s="153"/>
      <c r="L28" s="153"/>
      <c r="M28" s="153"/>
      <c r="N28" s="153">
        <v>1</v>
      </c>
      <c r="O28" s="153">
        <v>25</v>
      </c>
      <c r="P28" s="153"/>
      <c r="Q28" s="153"/>
      <c r="R28" s="153"/>
      <c r="S28" s="153"/>
      <c r="T28" s="153"/>
      <c r="U28" s="177" t="s">
        <v>147</v>
      </c>
    </row>
    <row r="29" spans="1:21" s="144" customFormat="1" ht="192.75" hidden="1" customHeight="1" x14ac:dyDescent="0.15">
      <c r="A29" s="153" t="s">
        <v>91</v>
      </c>
      <c r="B29" s="86"/>
      <c r="C29" s="166">
        <v>0</v>
      </c>
      <c r="D29" s="86"/>
      <c r="E29" s="86"/>
      <c r="F29" s="86"/>
      <c r="G29" s="86"/>
      <c r="H29" s="153">
        <v>1</v>
      </c>
      <c r="I29" s="153">
        <v>856.07</v>
      </c>
      <c r="J29" s="153"/>
      <c r="K29" s="153"/>
      <c r="L29" s="153"/>
      <c r="M29" s="153"/>
      <c r="N29" s="153">
        <v>1</v>
      </c>
      <c r="O29" s="153">
        <v>200</v>
      </c>
      <c r="P29" s="153"/>
      <c r="Q29" s="153"/>
      <c r="R29" s="153"/>
      <c r="S29" s="153"/>
      <c r="T29" s="153"/>
      <c r="U29" s="177" t="s">
        <v>148</v>
      </c>
    </row>
    <row r="30" spans="1:21" s="144" customFormat="1" ht="24.75" hidden="1" customHeight="1" x14ac:dyDescent="0.15">
      <c r="A30" s="153" t="s">
        <v>93</v>
      </c>
      <c r="B30" s="86"/>
      <c r="C30" s="166">
        <v>1</v>
      </c>
      <c r="D30" s="86">
        <v>1</v>
      </c>
      <c r="E30" s="86"/>
      <c r="F30" s="86">
        <v>10</v>
      </c>
      <c r="G30" s="86"/>
      <c r="H30" s="153">
        <v>1</v>
      </c>
      <c r="I30" s="153">
        <v>400</v>
      </c>
      <c r="J30" s="153"/>
      <c r="K30" s="153"/>
      <c r="L30" s="153"/>
      <c r="M30" s="153"/>
      <c r="N30" s="153">
        <v>10</v>
      </c>
      <c r="O30" s="153">
        <v>120</v>
      </c>
      <c r="P30" s="153"/>
      <c r="Q30" s="153"/>
      <c r="R30" s="153"/>
      <c r="S30" s="153"/>
      <c r="T30" s="153"/>
      <c r="U30" s="177"/>
    </row>
    <row r="31" spans="1:21" s="144" customFormat="1" ht="24.75" hidden="1" customHeight="1" x14ac:dyDescent="0.15">
      <c r="A31" s="153" t="s">
        <v>94</v>
      </c>
      <c r="B31" s="86">
        <v>2</v>
      </c>
      <c r="C31" s="166">
        <v>0</v>
      </c>
      <c r="D31" s="86"/>
      <c r="E31" s="86"/>
      <c r="F31" s="86"/>
      <c r="G31" s="86"/>
      <c r="H31" s="153">
        <v>1</v>
      </c>
      <c r="I31" s="153">
        <v>600</v>
      </c>
      <c r="J31" s="153"/>
      <c r="K31" s="153"/>
      <c r="L31" s="153"/>
      <c r="M31" s="153"/>
      <c r="N31" s="153">
        <v>1</v>
      </c>
      <c r="O31" s="153">
        <v>40</v>
      </c>
      <c r="P31" s="153"/>
      <c r="Q31" s="153"/>
      <c r="R31" s="153"/>
      <c r="S31" s="153"/>
      <c r="T31" s="153"/>
      <c r="U31" s="177"/>
    </row>
    <row r="32" spans="1:21" s="144" customFormat="1" ht="24.75" hidden="1" customHeight="1" x14ac:dyDescent="0.15">
      <c r="A32" s="153" t="s">
        <v>95</v>
      </c>
      <c r="B32" s="86">
        <v>1</v>
      </c>
      <c r="C32" s="166">
        <v>0</v>
      </c>
      <c r="D32" s="86"/>
      <c r="E32" s="86"/>
      <c r="F32" s="86"/>
      <c r="G32" s="86"/>
      <c r="H32" s="153"/>
      <c r="I32" s="153"/>
      <c r="J32" s="153"/>
      <c r="K32" s="153"/>
      <c r="L32" s="153"/>
      <c r="M32" s="153"/>
      <c r="N32" s="153"/>
      <c r="O32" s="153"/>
      <c r="P32" s="153"/>
      <c r="Q32" s="153"/>
      <c r="R32" s="153"/>
      <c r="S32" s="153"/>
      <c r="T32" s="153"/>
      <c r="U32" s="177"/>
    </row>
    <row r="33" spans="1:21" s="144" customFormat="1" ht="24.75" hidden="1" customHeight="1" x14ac:dyDescent="0.15">
      <c r="A33" s="153" t="s">
        <v>96</v>
      </c>
      <c r="B33" s="86"/>
      <c r="C33" s="166">
        <v>0</v>
      </c>
      <c r="D33" s="86"/>
      <c r="E33" s="86"/>
      <c r="F33" s="86"/>
      <c r="G33" s="86"/>
      <c r="H33" s="153"/>
      <c r="I33" s="153"/>
      <c r="J33" s="153"/>
      <c r="K33" s="153"/>
      <c r="L33" s="153"/>
      <c r="M33" s="153"/>
      <c r="N33" s="153"/>
      <c r="O33" s="153"/>
      <c r="P33" s="153"/>
      <c r="Q33" s="153"/>
      <c r="R33" s="153"/>
      <c r="S33" s="153"/>
      <c r="T33" s="153"/>
      <c r="U33" s="177"/>
    </row>
    <row r="34" spans="1:21" s="144" customFormat="1" ht="24.75" hidden="1" customHeight="1" x14ac:dyDescent="0.15">
      <c r="A34" s="153" t="s">
        <v>97</v>
      </c>
      <c r="B34" s="86"/>
      <c r="C34" s="166">
        <v>0</v>
      </c>
      <c r="D34" s="86"/>
      <c r="E34" s="86"/>
      <c r="F34" s="86"/>
      <c r="G34" s="86"/>
      <c r="H34" s="153"/>
      <c r="I34" s="153"/>
      <c r="J34" s="153"/>
      <c r="K34" s="153"/>
      <c r="L34" s="153"/>
      <c r="M34" s="153"/>
      <c r="N34" s="153"/>
      <c r="O34" s="153"/>
      <c r="P34" s="153"/>
      <c r="Q34" s="153"/>
      <c r="R34" s="153"/>
      <c r="S34" s="153"/>
      <c r="T34" s="153"/>
      <c r="U34" s="177"/>
    </row>
    <row r="35" spans="1:21" s="144" customFormat="1" ht="24.75" hidden="1" customHeight="1" x14ac:dyDescent="0.15">
      <c r="A35" s="153" t="s">
        <v>99</v>
      </c>
      <c r="B35" s="86"/>
      <c r="C35" s="166">
        <v>0</v>
      </c>
      <c r="D35" s="86"/>
      <c r="E35" s="86"/>
      <c r="F35" s="86"/>
      <c r="G35" s="86"/>
      <c r="H35" s="153"/>
      <c r="I35" s="153"/>
      <c r="J35" s="153"/>
      <c r="K35" s="153"/>
      <c r="L35" s="153"/>
      <c r="M35" s="153"/>
      <c r="N35" s="153"/>
      <c r="O35" s="153"/>
      <c r="P35" s="153"/>
      <c r="Q35" s="153"/>
      <c r="R35" s="153"/>
      <c r="S35" s="153"/>
      <c r="T35" s="153"/>
      <c r="U35" s="177"/>
    </row>
    <row r="36" spans="1:21" s="144" customFormat="1" ht="24.75" hidden="1" customHeight="1" x14ac:dyDescent="0.15">
      <c r="A36" s="153" t="s">
        <v>100</v>
      </c>
      <c r="B36" s="86"/>
      <c r="C36" s="166">
        <v>3</v>
      </c>
      <c r="D36" s="86">
        <v>3</v>
      </c>
      <c r="E36" s="86"/>
      <c r="F36" s="86">
        <v>3</v>
      </c>
      <c r="G36" s="86"/>
      <c r="H36" s="153">
        <v>1</v>
      </c>
      <c r="I36" s="153">
        <v>200</v>
      </c>
      <c r="J36" s="153"/>
      <c r="K36" s="153"/>
      <c r="L36" s="153"/>
      <c r="M36" s="153"/>
      <c r="N36" s="153">
        <v>5</v>
      </c>
      <c r="O36" s="153">
        <v>168</v>
      </c>
      <c r="P36" s="153"/>
      <c r="Q36" s="153"/>
      <c r="R36" s="153"/>
      <c r="S36" s="153"/>
      <c r="T36" s="153"/>
      <c r="U36" s="177"/>
    </row>
    <row r="37" spans="1:21" s="144" customFormat="1" ht="24.75" customHeight="1" x14ac:dyDescent="0.15">
      <c r="A37" s="153" t="s">
        <v>101</v>
      </c>
      <c r="B37" s="86">
        <v>0</v>
      </c>
      <c r="C37" s="166">
        <v>12</v>
      </c>
      <c r="D37" s="86">
        <v>12</v>
      </c>
      <c r="E37" s="86"/>
      <c r="F37" s="86">
        <v>37994</v>
      </c>
      <c r="G37" s="86"/>
      <c r="H37" s="86">
        <v>1</v>
      </c>
      <c r="I37" s="86">
        <v>900</v>
      </c>
      <c r="J37" s="86">
        <v>0</v>
      </c>
      <c r="K37" s="86">
        <v>0</v>
      </c>
      <c r="L37" s="86">
        <v>0</v>
      </c>
      <c r="M37" s="86">
        <v>0</v>
      </c>
      <c r="N37" s="86">
        <v>2</v>
      </c>
      <c r="O37" s="86">
        <v>42</v>
      </c>
      <c r="P37" s="86"/>
      <c r="Q37" s="86"/>
      <c r="R37" s="86"/>
      <c r="S37" s="86"/>
      <c r="T37" s="86"/>
      <c r="U37" s="177"/>
    </row>
    <row r="38" spans="1:21" ht="24.75" hidden="1" customHeight="1" x14ac:dyDescent="0.15">
      <c r="A38" s="167" t="s">
        <v>102</v>
      </c>
      <c r="B38" s="168"/>
      <c r="C38" s="161">
        <v>6</v>
      </c>
      <c r="D38" s="168">
        <v>6</v>
      </c>
      <c r="E38" s="168"/>
      <c r="F38" s="168">
        <v>3</v>
      </c>
      <c r="G38" s="168"/>
      <c r="H38" s="169"/>
      <c r="I38" s="169"/>
      <c r="J38" s="169"/>
      <c r="K38" s="169"/>
      <c r="L38" s="169"/>
      <c r="M38" s="169"/>
      <c r="N38" s="169"/>
      <c r="O38" s="169"/>
      <c r="P38" s="169"/>
      <c r="Q38" s="169"/>
      <c r="R38" s="169"/>
      <c r="S38" s="169"/>
      <c r="T38" s="169"/>
      <c r="U38" s="178"/>
    </row>
    <row r="39" spans="1:21" ht="24.75" hidden="1" customHeight="1" x14ac:dyDescent="0.15">
      <c r="A39" s="170" t="s">
        <v>103</v>
      </c>
      <c r="B39" s="70"/>
      <c r="C39" s="161">
        <v>0</v>
      </c>
      <c r="D39" s="70"/>
      <c r="E39" s="70"/>
      <c r="F39" s="70"/>
      <c r="G39" s="70"/>
      <c r="H39" s="171"/>
      <c r="I39" s="171"/>
      <c r="J39" s="171"/>
      <c r="K39" s="171"/>
      <c r="L39" s="171"/>
      <c r="M39" s="171"/>
      <c r="N39" s="171"/>
      <c r="O39" s="171"/>
      <c r="P39" s="171"/>
      <c r="Q39" s="171"/>
      <c r="R39" s="171"/>
      <c r="S39" s="171"/>
      <c r="T39" s="171"/>
      <c r="U39" s="179"/>
    </row>
    <row r="40" spans="1:21" ht="24.75" hidden="1" customHeight="1" x14ac:dyDescent="0.15">
      <c r="A40" s="170" t="s">
        <v>104</v>
      </c>
      <c r="B40" s="70"/>
      <c r="C40" s="161">
        <v>0</v>
      </c>
      <c r="D40" s="70"/>
      <c r="E40" s="70"/>
      <c r="F40" s="70"/>
      <c r="G40" s="70"/>
      <c r="H40" s="171"/>
      <c r="I40" s="171"/>
      <c r="J40" s="171"/>
      <c r="K40" s="171"/>
      <c r="L40" s="171"/>
      <c r="M40" s="171"/>
      <c r="N40" s="171"/>
      <c r="O40" s="171"/>
      <c r="P40" s="171"/>
      <c r="Q40" s="171"/>
      <c r="R40" s="171"/>
      <c r="S40" s="171"/>
      <c r="T40" s="171"/>
      <c r="U40" s="179"/>
    </row>
    <row r="41" spans="1:21" ht="24.75" hidden="1" customHeight="1" x14ac:dyDescent="0.15">
      <c r="A41" s="170" t="s">
        <v>105</v>
      </c>
      <c r="B41" s="70"/>
      <c r="C41" s="161">
        <v>0</v>
      </c>
      <c r="D41" s="70"/>
      <c r="E41" s="70"/>
      <c r="F41" s="70"/>
      <c r="G41" s="70"/>
      <c r="H41" s="171"/>
      <c r="I41" s="171"/>
      <c r="J41" s="171"/>
      <c r="K41" s="171"/>
      <c r="L41" s="171"/>
      <c r="M41" s="171"/>
      <c r="N41" s="171">
        <v>1</v>
      </c>
      <c r="O41" s="171">
        <v>30</v>
      </c>
      <c r="P41" s="171"/>
      <c r="Q41" s="171"/>
      <c r="R41" s="171"/>
      <c r="S41" s="171"/>
      <c r="T41" s="171"/>
      <c r="U41" s="179"/>
    </row>
    <row r="42" spans="1:21" ht="24.75" hidden="1" customHeight="1" x14ac:dyDescent="0.15">
      <c r="A42" s="170" t="s">
        <v>106</v>
      </c>
      <c r="B42" s="70"/>
      <c r="C42" s="161">
        <v>4</v>
      </c>
      <c r="D42" s="70">
        <v>4</v>
      </c>
      <c r="E42" s="70"/>
      <c r="F42" s="70">
        <v>5</v>
      </c>
      <c r="G42" s="70"/>
      <c r="H42" s="171"/>
      <c r="I42" s="171"/>
      <c r="J42" s="171"/>
      <c r="K42" s="171"/>
      <c r="L42" s="171"/>
      <c r="M42" s="171"/>
      <c r="N42" s="171"/>
      <c r="O42" s="171"/>
      <c r="P42" s="171"/>
      <c r="Q42" s="171"/>
      <c r="R42" s="171"/>
      <c r="S42" s="171"/>
      <c r="T42" s="171"/>
      <c r="U42" s="179"/>
    </row>
    <row r="43" spans="1:21" ht="24.75" hidden="1" customHeight="1" x14ac:dyDescent="0.15">
      <c r="A43" s="170" t="s">
        <v>107</v>
      </c>
      <c r="B43" s="70"/>
      <c r="C43" s="161">
        <v>0</v>
      </c>
      <c r="D43" s="70"/>
      <c r="E43" s="70"/>
      <c r="F43" s="70"/>
      <c r="G43" s="70"/>
      <c r="H43" s="171"/>
      <c r="I43" s="171"/>
      <c r="J43" s="171"/>
      <c r="K43" s="171"/>
      <c r="L43" s="171"/>
      <c r="M43" s="171"/>
      <c r="N43" s="171"/>
      <c r="O43" s="171"/>
      <c r="P43" s="171"/>
      <c r="Q43" s="171"/>
      <c r="R43" s="171"/>
      <c r="S43" s="171"/>
      <c r="T43" s="171"/>
      <c r="U43" s="179"/>
    </row>
    <row r="44" spans="1:21" ht="24.75" hidden="1" customHeight="1" x14ac:dyDescent="0.15">
      <c r="A44" s="170" t="s">
        <v>108</v>
      </c>
      <c r="B44" s="70"/>
      <c r="C44" s="161">
        <v>0</v>
      </c>
      <c r="D44" s="70"/>
      <c r="E44" s="70"/>
      <c r="F44" s="70"/>
      <c r="G44" s="70"/>
      <c r="H44" s="171"/>
      <c r="I44" s="171"/>
      <c r="J44" s="171"/>
      <c r="K44" s="171"/>
      <c r="L44" s="171"/>
      <c r="M44" s="171"/>
      <c r="N44" s="171"/>
      <c r="O44" s="171"/>
      <c r="P44" s="171"/>
      <c r="Q44" s="171"/>
      <c r="R44" s="171"/>
      <c r="S44" s="171"/>
      <c r="T44" s="171"/>
      <c r="U44" s="179"/>
    </row>
    <row r="45" spans="1:21" ht="24.75" hidden="1" customHeight="1" x14ac:dyDescent="0.15">
      <c r="A45" s="170" t="s">
        <v>109</v>
      </c>
      <c r="B45" s="70"/>
      <c r="C45" s="161">
        <v>2</v>
      </c>
      <c r="D45" s="70">
        <v>2</v>
      </c>
      <c r="E45" s="70"/>
      <c r="F45" s="70">
        <v>3</v>
      </c>
      <c r="G45" s="70"/>
      <c r="H45" s="171"/>
      <c r="I45" s="171"/>
      <c r="J45" s="171"/>
      <c r="K45" s="171"/>
      <c r="L45" s="171"/>
      <c r="M45" s="171"/>
      <c r="N45" s="171"/>
      <c r="O45" s="171"/>
      <c r="P45" s="171"/>
      <c r="Q45" s="171"/>
      <c r="R45" s="171"/>
      <c r="S45" s="171"/>
      <c r="T45" s="171"/>
      <c r="U45" s="179"/>
    </row>
    <row r="46" spans="1:21" ht="24.75" hidden="1" customHeight="1" x14ac:dyDescent="0.15">
      <c r="A46" s="170" t="s">
        <v>110</v>
      </c>
      <c r="B46" s="70"/>
      <c r="C46" s="161">
        <v>0</v>
      </c>
      <c r="D46" s="70"/>
      <c r="E46" s="70"/>
      <c r="F46" s="70"/>
      <c r="G46" s="70"/>
      <c r="H46" s="171"/>
      <c r="I46" s="171"/>
      <c r="J46" s="171"/>
      <c r="K46" s="171"/>
      <c r="L46" s="171"/>
      <c r="M46" s="171"/>
      <c r="N46" s="171"/>
      <c r="O46" s="171"/>
      <c r="P46" s="171"/>
      <c r="Q46" s="171"/>
      <c r="R46" s="171"/>
      <c r="S46" s="171"/>
      <c r="T46" s="171"/>
      <c r="U46" s="179"/>
    </row>
    <row r="47" spans="1:21" ht="24.75" hidden="1" customHeight="1" x14ac:dyDescent="0.15">
      <c r="A47" s="170" t="s">
        <v>111</v>
      </c>
      <c r="B47" s="70"/>
      <c r="C47" s="161">
        <v>0</v>
      </c>
      <c r="D47" s="70"/>
      <c r="E47" s="70"/>
      <c r="F47" s="70"/>
      <c r="G47" s="70"/>
      <c r="H47" s="171">
        <v>1</v>
      </c>
      <c r="I47" s="171">
        <v>900</v>
      </c>
      <c r="J47" s="171"/>
      <c r="K47" s="171"/>
      <c r="L47" s="171"/>
      <c r="M47" s="171"/>
      <c r="N47" s="171"/>
      <c r="O47" s="171"/>
      <c r="P47" s="171"/>
      <c r="Q47" s="171"/>
      <c r="R47" s="171"/>
      <c r="S47" s="171"/>
      <c r="T47" s="171"/>
      <c r="U47" s="179"/>
    </row>
    <row r="48" spans="1:21" ht="24.75" hidden="1" customHeight="1" x14ac:dyDescent="0.15">
      <c r="A48" s="170" t="s">
        <v>112</v>
      </c>
      <c r="B48" s="70"/>
      <c r="C48" s="161">
        <v>0</v>
      </c>
      <c r="D48" s="70"/>
      <c r="E48" s="70"/>
      <c r="F48" s="70"/>
      <c r="G48" s="70"/>
      <c r="H48" s="171"/>
      <c r="I48" s="171"/>
      <c r="J48" s="171"/>
      <c r="K48" s="171"/>
      <c r="L48" s="171"/>
      <c r="M48" s="171"/>
      <c r="N48" s="171"/>
      <c r="O48" s="171"/>
      <c r="P48" s="171"/>
      <c r="Q48" s="171"/>
      <c r="R48" s="171"/>
      <c r="S48" s="171"/>
      <c r="T48" s="171"/>
      <c r="U48" s="179"/>
    </row>
    <row r="49" spans="1:21" ht="24.75" hidden="1" customHeight="1" x14ac:dyDescent="0.15">
      <c r="A49" s="170" t="s">
        <v>113</v>
      </c>
      <c r="B49" s="70"/>
      <c r="C49" s="161">
        <v>0</v>
      </c>
      <c r="D49" s="70"/>
      <c r="E49" s="70"/>
      <c r="F49" s="70"/>
      <c r="G49" s="70"/>
      <c r="H49" s="171"/>
      <c r="I49" s="171"/>
      <c r="J49" s="171"/>
      <c r="K49" s="171"/>
      <c r="L49" s="171"/>
      <c r="M49" s="171"/>
      <c r="N49" s="171">
        <v>1</v>
      </c>
      <c r="O49" s="171">
        <v>12</v>
      </c>
      <c r="P49" s="171"/>
      <c r="Q49" s="171"/>
      <c r="R49" s="171"/>
      <c r="S49" s="171"/>
      <c r="T49" s="171"/>
      <c r="U49" s="179"/>
    </row>
    <row r="50" spans="1:21" ht="24.75" hidden="1" customHeight="1" x14ac:dyDescent="0.15">
      <c r="A50" s="170" t="s">
        <v>114</v>
      </c>
      <c r="B50" s="70"/>
      <c r="C50" s="161">
        <v>0</v>
      </c>
      <c r="D50" s="70"/>
      <c r="E50" s="70"/>
      <c r="F50" s="70"/>
      <c r="G50" s="70"/>
      <c r="H50" s="171"/>
      <c r="I50" s="171"/>
      <c r="J50" s="171"/>
      <c r="K50" s="171"/>
      <c r="L50" s="171"/>
      <c r="M50" s="171"/>
      <c r="N50" s="171"/>
      <c r="O50" s="171"/>
      <c r="P50" s="171"/>
      <c r="Q50" s="171"/>
      <c r="R50" s="171"/>
      <c r="S50" s="171"/>
      <c r="T50" s="171"/>
      <c r="U50" s="179"/>
    </row>
    <row r="51" spans="1:21" ht="24.75" hidden="1" customHeight="1" x14ac:dyDescent="0.15">
      <c r="A51" s="170" t="s">
        <v>115</v>
      </c>
      <c r="B51" s="70"/>
      <c r="C51" s="161">
        <v>0</v>
      </c>
      <c r="D51" s="70"/>
      <c r="E51" s="70"/>
      <c r="F51" s="70"/>
      <c r="G51" s="70"/>
      <c r="H51" s="171"/>
      <c r="I51" s="171"/>
      <c r="J51" s="171"/>
      <c r="K51" s="171"/>
      <c r="L51" s="171"/>
      <c r="M51" s="171"/>
      <c r="N51" s="171"/>
      <c r="O51" s="171"/>
      <c r="P51" s="171"/>
      <c r="Q51" s="171"/>
      <c r="R51" s="171"/>
      <c r="S51" s="171"/>
      <c r="T51" s="171"/>
      <c r="U51" s="179"/>
    </row>
    <row r="52" spans="1:21" ht="24.75" hidden="1" customHeight="1" x14ac:dyDescent="0.15">
      <c r="A52" s="170" t="s">
        <v>116</v>
      </c>
      <c r="B52" s="70"/>
      <c r="C52" s="161">
        <v>0</v>
      </c>
      <c r="D52" s="70"/>
      <c r="E52" s="70"/>
      <c r="F52" s="70"/>
      <c r="G52" s="70"/>
      <c r="H52" s="171"/>
      <c r="I52" s="171"/>
      <c r="J52" s="171"/>
      <c r="K52" s="171"/>
      <c r="L52" s="171"/>
      <c r="M52" s="171"/>
      <c r="N52" s="171"/>
      <c r="O52" s="171"/>
      <c r="P52" s="171"/>
      <c r="Q52" s="171"/>
      <c r="R52" s="171"/>
      <c r="S52" s="171"/>
      <c r="T52" s="171"/>
      <c r="U52" s="179"/>
    </row>
    <row r="53" spans="1:21" ht="24.75" hidden="1" customHeight="1" x14ac:dyDescent="0.15">
      <c r="A53" s="170" t="s">
        <v>117</v>
      </c>
      <c r="B53" s="70"/>
      <c r="C53" s="161">
        <v>0</v>
      </c>
      <c r="D53" s="70"/>
      <c r="E53" s="70"/>
      <c r="F53" s="70"/>
      <c r="G53" s="70"/>
      <c r="H53" s="171"/>
      <c r="I53" s="171"/>
      <c r="J53" s="171"/>
      <c r="K53" s="171"/>
      <c r="L53" s="171"/>
      <c r="M53" s="171"/>
      <c r="N53" s="171"/>
      <c r="O53" s="171"/>
      <c r="P53" s="171"/>
      <c r="Q53" s="171"/>
      <c r="R53" s="171"/>
      <c r="S53" s="171"/>
      <c r="T53" s="171"/>
      <c r="U53" s="179"/>
    </row>
  </sheetData>
  <mergeCells count="12">
    <mergeCell ref="U4:U5"/>
    <mergeCell ref="A1:U2"/>
    <mergeCell ref="P4:Q4"/>
    <mergeCell ref="R4:T4"/>
    <mergeCell ref="A4:A5"/>
    <mergeCell ref="B4:B5"/>
    <mergeCell ref="G4:G5"/>
    <mergeCell ref="C4:F4"/>
    <mergeCell ref="H4:I4"/>
    <mergeCell ref="J4:K4"/>
    <mergeCell ref="L4:M4"/>
    <mergeCell ref="N4:O4"/>
  </mergeCells>
  <phoneticPr fontId="31" type="noConversion"/>
  <printOptions horizontalCentered="1"/>
  <pageMargins left="0.27916666666666701" right="0.16111111111111101" top="0.35416666666666702" bottom="0.31458333333333299" header="3.4722222222222199E-3" footer="0.118055555555556"/>
  <pageSetup paperSize="9" scale="98" fitToHeight="0"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70"/>
  <sheetViews>
    <sheetView showZeros="0" workbookViewId="0">
      <selection activeCell="T26" sqref="T26"/>
    </sheetView>
  </sheetViews>
  <sheetFormatPr defaultColWidth="9.5" defaultRowHeight="14.25" x14ac:dyDescent="0.15"/>
  <cols>
    <col min="1" max="1" width="17.875" style="145" customWidth="1"/>
    <col min="2" max="2" width="17.875" style="145" hidden="1" customWidth="1"/>
    <col min="3" max="7" width="17.875" style="146" customWidth="1"/>
    <col min="8" max="16384" width="9.5" style="145"/>
  </cols>
  <sheetData>
    <row r="1" spans="1:7" ht="20.100000000000001" customHeight="1" x14ac:dyDescent="0.15">
      <c r="A1" s="272" t="s">
        <v>149</v>
      </c>
      <c r="B1" s="272"/>
      <c r="C1" s="272"/>
      <c r="D1" s="272"/>
      <c r="E1" s="272"/>
      <c r="F1" s="272"/>
      <c r="G1" s="272"/>
    </row>
    <row r="2" spans="1:7" ht="6" customHeight="1" x14ac:dyDescent="0.15">
      <c r="A2" s="272"/>
      <c r="B2" s="272"/>
      <c r="C2" s="272"/>
      <c r="D2" s="272"/>
      <c r="E2" s="272"/>
      <c r="F2" s="272"/>
      <c r="G2" s="272"/>
    </row>
    <row r="3" spans="1:7" ht="12" customHeight="1" x14ac:dyDescent="0.15">
      <c r="A3" s="221" t="s">
        <v>327</v>
      </c>
      <c r="B3" s="147"/>
      <c r="C3" s="148"/>
      <c r="D3" s="148"/>
      <c r="E3" s="148"/>
      <c r="F3" s="148"/>
      <c r="G3" s="148"/>
    </row>
    <row r="4" spans="1:7" ht="20.100000000000001" customHeight="1" x14ac:dyDescent="0.15">
      <c r="A4" s="268" t="s">
        <v>72</v>
      </c>
      <c r="B4" s="149"/>
      <c r="C4" s="265" t="s">
        <v>150</v>
      </c>
      <c r="D4" s="265"/>
      <c r="E4" s="265"/>
      <c r="F4" s="265"/>
      <c r="G4" s="265"/>
    </row>
    <row r="5" spans="1:7" ht="20.100000000000001" customHeight="1" x14ac:dyDescent="0.15">
      <c r="A5" s="268"/>
      <c r="B5" s="273" t="s">
        <v>7</v>
      </c>
      <c r="C5" s="274"/>
      <c r="D5" s="271" t="s">
        <v>151</v>
      </c>
      <c r="E5" s="277" t="s">
        <v>152</v>
      </c>
      <c r="F5" s="277" t="s">
        <v>153</v>
      </c>
      <c r="G5" s="271" t="s">
        <v>154</v>
      </c>
    </row>
    <row r="6" spans="1:7" ht="9" customHeight="1" x14ac:dyDescent="0.15">
      <c r="A6" s="268"/>
      <c r="B6" s="275"/>
      <c r="C6" s="276"/>
      <c r="D6" s="271" t="s">
        <v>155</v>
      </c>
      <c r="E6" s="278"/>
      <c r="F6" s="278"/>
      <c r="G6" s="271"/>
    </row>
    <row r="7" spans="1:7" ht="20.100000000000001" customHeight="1" x14ac:dyDescent="0.15">
      <c r="A7" s="269" t="s">
        <v>69</v>
      </c>
      <c r="B7" s="150" t="s">
        <v>156</v>
      </c>
      <c r="C7" s="151">
        <f>SUM(C9:C35,C37,C53)</f>
        <v>166518.09000000003</v>
      </c>
      <c r="D7" s="151">
        <f t="shared" ref="D7:G7" si="0">SUM(D9:D35,D37,D53)</f>
        <v>51462.279999999992</v>
      </c>
      <c r="E7" s="151">
        <f t="shared" si="0"/>
        <v>107024.11999999998</v>
      </c>
      <c r="F7" s="151">
        <f t="shared" si="0"/>
        <v>6624.94</v>
      </c>
      <c r="G7" s="151">
        <f t="shared" si="0"/>
        <v>1406.7499999999998</v>
      </c>
    </row>
    <row r="8" spans="1:7" ht="20.100000000000001" hidden="1" customHeight="1" x14ac:dyDescent="0.15">
      <c r="A8" s="270"/>
      <c r="B8" s="52" t="s">
        <v>157</v>
      </c>
      <c r="C8" s="151">
        <v>58134.22</v>
      </c>
      <c r="D8" s="151">
        <v>17715.66</v>
      </c>
      <c r="E8" s="151">
        <v>38387.82</v>
      </c>
      <c r="F8" s="151">
        <v>1522.04</v>
      </c>
      <c r="G8" s="151">
        <v>508.7</v>
      </c>
    </row>
    <row r="9" spans="1:7" ht="20.100000000000001" customHeight="1" x14ac:dyDescent="0.15">
      <c r="A9" s="266" t="s">
        <v>24</v>
      </c>
      <c r="B9" s="52" t="s">
        <v>156</v>
      </c>
      <c r="C9" s="152">
        <v>16069.15</v>
      </c>
      <c r="D9" s="152">
        <v>5182.96</v>
      </c>
      <c r="E9" s="152">
        <v>10705.39</v>
      </c>
      <c r="F9" s="152">
        <v>152.51</v>
      </c>
      <c r="G9" s="152">
        <v>28.29</v>
      </c>
    </row>
    <row r="10" spans="1:7" ht="20.100000000000001" hidden="1" customHeight="1" x14ac:dyDescent="0.15">
      <c r="A10" s="267"/>
      <c r="B10" s="52" t="s">
        <v>157</v>
      </c>
      <c r="C10" s="152">
        <v>4324.29</v>
      </c>
      <c r="D10" s="152">
        <v>1294.45</v>
      </c>
      <c r="E10" s="152">
        <v>2866.63</v>
      </c>
      <c r="F10" s="152">
        <v>134.91999999999999</v>
      </c>
      <c r="G10" s="152">
        <v>28.29</v>
      </c>
    </row>
    <row r="11" spans="1:7" ht="20.100000000000001" customHeight="1" x14ac:dyDescent="0.15">
      <c r="A11" s="266" t="s">
        <v>25</v>
      </c>
      <c r="B11" s="52" t="s">
        <v>156</v>
      </c>
      <c r="C11" s="152">
        <v>6808.74</v>
      </c>
      <c r="D11" s="152">
        <v>2760.34</v>
      </c>
      <c r="E11" s="152">
        <v>3722.33</v>
      </c>
      <c r="F11" s="152">
        <v>207.66</v>
      </c>
      <c r="G11" s="152">
        <v>118.41</v>
      </c>
    </row>
    <row r="12" spans="1:7" ht="20.100000000000001" hidden="1" customHeight="1" x14ac:dyDescent="0.15">
      <c r="A12" s="267"/>
      <c r="B12" s="52" t="s">
        <v>157</v>
      </c>
      <c r="C12" s="152">
        <v>2525.75</v>
      </c>
      <c r="D12" s="152">
        <v>1312.53</v>
      </c>
      <c r="E12" s="152">
        <v>1063.6600000000001</v>
      </c>
      <c r="F12" s="152">
        <v>57.94</v>
      </c>
      <c r="G12" s="152">
        <v>91.62</v>
      </c>
    </row>
    <row r="13" spans="1:7" ht="20.100000000000001" customHeight="1" x14ac:dyDescent="0.15">
      <c r="A13" s="266" t="s">
        <v>26</v>
      </c>
      <c r="B13" s="52" t="s">
        <v>156</v>
      </c>
      <c r="C13" s="152">
        <v>4479.17</v>
      </c>
      <c r="D13" s="152">
        <v>1639.59</v>
      </c>
      <c r="E13" s="152">
        <v>2396.0300000000002</v>
      </c>
      <c r="F13" s="152">
        <v>309.92</v>
      </c>
      <c r="G13" s="152">
        <v>133.63</v>
      </c>
    </row>
    <row r="14" spans="1:7" ht="20.100000000000001" hidden="1" customHeight="1" x14ac:dyDescent="0.15">
      <c r="A14" s="267"/>
      <c r="B14" s="52" t="s">
        <v>157</v>
      </c>
      <c r="C14" s="152">
        <v>2306.6</v>
      </c>
      <c r="D14" s="152">
        <v>445.34</v>
      </c>
      <c r="E14" s="152">
        <v>1647.73</v>
      </c>
      <c r="F14" s="152">
        <v>150.65</v>
      </c>
      <c r="G14" s="152">
        <v>62.88</v>
      </c>
    </row>
    <row r="15" spans="1:7" ht="20.100000000000001" customHeight="1" x14ac:dyDescent="0.15">
      <c r="A15" s="266" t="s">
        <v>27</v>
      </c>
      <c r="B15" s="52" t="s">
        <v>156</v>
      </c>
      <c r="C15" s="152">
        <v>6447.44</v>
      </c>
      <c r="D15" s="152">
        <v>1985.89</v>
      </c>
      <c r="E15" s="152">
        <v>4043.35</v>
      </c>
      <c r="F15" s="152">
        <v>156.77000000000001</v>
      </c>
      <c r="G15" s="152">
        <v>261.43</v>
      </c>
    </row>
    <row r="16" spans="1:7" ht="20.100000000000001" hidden="1" customHeight="1" x14ac:dyDescent="0.15">
      <c r="A16" s="267"/>
      <c r="B16" s="52" t="s">
        <v>157</v>
      </c>
      <c r="C16" s="152">
        <v>6175.78999999999</v>
      </c>
      <c r="D16" s="152">
        <v>1772.07</v>
      </c>
      <c r="E16" s="152">
        <v>4043.35</v>
      </c>
      <c r="F16" s="152">
        <v>98.94</v>
      </c>
      <c r="G16" s="152">
        <v>261.43</v>
      </c>
    </row>
    <row r="17" spans="1:7" ht="20.100000000000001" customHeight="1" x14ac:dyDescent="0.15">
      <c r="A17" s="266" t="s">
        <v>28</v>
      </c>
      <c r="B17" s="52" t="s">
        <v>156</v>
      </c>
      <c r="C17" s="152">
        <v>1534.89</v>
      </c>
      <c r="D17" s="152">
        <v>316.62</v>
      </c>
      <c r="E17" s="152">
        <v>1218.27</v>
      </c>
      <c r="F17" s="152">
        <v>0</v>
      </c>
      <c r="G17" s="152">
        <v>0</v>
      </c>
    </row>
    <row r="18" spans="1:7" ht="20.100000000000001" hidden="1" customHeight="1" x14ac:dyDescent="0.15">
      <c r="A18" s="267"/>
      <c r="B18" s="52" t="s">
        <v>157</v>
      </c>
      <c r="C18" s="152">
        <v>937.41</v>
      </c>
      <c r="D18" s="152">
        <v>246.82</v>
      </c>
      <c r="E18" s="152">
        <v>690.59</v>
      </c>
      <c r="F18" s="152">
        <v>0</v>
      </c>
      <c r="G18" s="152">
        <v>0</v>
      </c>
    </row>
    <row r="19" spans="1:7" ht="20.100000000000001" customHeight="1" x14ac:dyDescent="0.15">
      <c r="A19" s="266" t="s">
        <v>29</v>
      </c>
      <c r="B19" s="52" t="s">
        <v>156</v>
      </c>
      <c r="C19" s="152">
        <v>6463.76</v>
      </c>
      <c r="D19" s="152">
        <v>3275.16</v>
      </c>
      <c r="E19" s="152">
        <v>3149.2</v>
      </c>
      <c r="F19" s="152">
        <v>39.4</v>
      </c>
      <c r="G19" s="152">
        <v>0</v>
      </c>
    </row>
    <row r="20" spans="1:7" ht="20.100000000000001" hidden="1" customHeight="1" x14ac:dyDescent="0.15">
      <c r="A20" s="267"/>
      <c r="B20" s="52" t="s">
        <v>157</v>
      </c>
      <c r="C20" s="152">
        <v>5195.92</v>
      </c>
      <c r="D20" s="152">
        <v>2225.89</v>
      </c>
      <c r="E20" s="152">
        <v>2930.63</v>
      </c>
      <c r="F20" s="152">
        <v>39.4</v>
      </c>
      <c r="G20" s="152">
        <v>0</v>
      </c>
    </row>
    <row r="21" spans="1:7" ht="20.100000000000001" customHeight="1" x14ac:dyDescent="0.15">
      <c r="A21" s="266" t="s">
        <v>30</v>
      </c>
      <c r="B21" s="52" t="s">
        <v>156</v>
      </c>
      <c r="C21" s="152">
        <v>7502.9</v>
      </c>
      <c r="D21" s="152">
        <v>1155.96</v>
      </c>
      <c r="E21" s="152">
        <v>6258.44</v>
      </c>
      <c r="F21" s="152">
        <v>14</v>
      </c>
      <c r="G21" s="152">
        <v>74.5</v>
      </c>
    </row>
    <row r="22" spans="1:7" ht="20.100000000000001" hidden="1" customHeight="1" x14ac:dyDescent="0.15">
      <c r="A22" s="267"/>
      <c r="B22" s="52" t="s">
        <v>157</v>
      </c>
      <c r="C22" s="152">
        <v>2872</v>
      </c>
      <c r="D22" s="152">
        <v>320.52999999999997</v>
      </c>
      <c r="E22" s="152">
        <v>2551.4699999999998</v>
      </c>
      <c r="F22" s="152">
        <v>0</v>
      </c>
      <c r="G22" s="152">
        <v>0</v>
      </c>
    </row>
    <row r="23" spans="1:7" ht="20.100000000000001" customHeight="1" x14ac:dyDescent="0.15">
      <c r="A23" s="266" t="s">
        <v>31</v>
      </c>
      <c r="B23" s="52" t="s">
        <v>156</v>
      </c>
      <c r="C23" s="152">
        <v>2943.13</v>
      </c>
      <c r="D23" s="152">
        <v>828.26</v>
      </c>
      <c r="E23" s="152">
        <v>1869.69</v>
      </c>
      <c r="F23" s="152">
        <v>231.48</v>
      </c>
      <c r="G23" s="152">
        <v>13.7</v>
      </c>
    </row>
    <row r="24" spans="1:7" ht="20.100000000000001" hidden="1" customHeight="1" x14ac:dyDescent="0.15">
      <c r="A24" s="267"/>
      <c r="B24" s="52" t="s">
        <v>157</v>
      </c>
      <c r="C24" s="152">
        <v>780.5</v>
      </c>
      <c r="D24" s="152">
        <v>194.45</v>
      </c>
      <c r="E24" s="152">
        <v>382.87</v>
      </c>
      <c r="F24" s="152">
        <v>189.48</v>
      </c>
      <c r="G24" s="152">
        <v>13.7</v>
      </c>
    </row>
    <row r="25" spans="1:7" ht="20.100000000000001" customHeight="1" x14ac:dyDescent="0.15">
      <c r="A25" s="266" t="s">
        <v>32</v>
      </c>
      <c r="B25" s="52" t="s">
        <v>156</v>
      </c>
      <c r="C25" s="152">
        <v>5047.95</v>
      </c>
      <c r="D25" s="152">
        <v>2894.36</v>
      </c>
      <c r="E25" s="152">
        <v>1049.3699999999999</v>
      </c>
      <c r="F25" s="152">
        <v>1102.3900000000001</v>
      </c>
      <c r="G25" s="152">
        <v>1.83</v>
      </c>
    </row>
    <row r="26" spans="1:7" ht="20.100000000000001" hidden="1" customHeight="1" x14ac:dyDescent="0.15">
      <c r="A26" s="267"/>
      <c r="B26" s="52" t="s">
        <v>157</v>
      </c>
      <c r="C26" s="152">
        <v>1703.59</v>
      </c>
      <c r="D26" s="152">
        <v>878.32</v>
      </c>
      <c r="E26" s="152">
        <v>571.72</v>
      </c>
      <c r="F26" s="152">
        <v>251.72</v>
      </c>
      <c r="G26" s="152">
        <v>1.83</v>
      </c>
    </row>
    <row r="27" spans="1:7" ht="20.100000000000001" customHeight="1" x14ac:dyDescent="0.15">
      <c r="A27" s="266" t="s">
        <v>33</v>
      </c>
      <c r="B27" s="52" t="s">
        <v>156</v>
      </c>
      <c r="C27" s="152">
        <v>16317.22</v>
      </c>
      <c r="D27" s="152">
        <v>5532.36</v>
      </c>
      <c r="E27" s="152">
        <v>10597.86</v>
      </c>
      <c r="F27" s="152">
        <v>187</v>
      </c>
      <c r="G27" s="152">
        <v>0</v>
      </c>
    </row>
    <row r="28" spans="1:7" ht="20.100000000000001" hidden="1" customHeight="1" x14ac:dyDescent="0.15">
      <c r="A28" s="267"/>
      <c r="B28" s="52" t="s">
        <v>157</v>
      </c>
      <c r="C28" s="152">
        <v>13207.81</v>
      </c>
      <c r="D28" s="152">
        <v>4298.67</v>
      </c>
      <c r="E28" s="152">
        <v>8762.44</v>
      </c>
      <c r="F28" s="152">
        <v>146.69999999999999</v>
      </c>
      <c r="G28" s="152">
        <v>0</v>
      </c>
    </row>
    <row r="29" spans="1:7" ht="20.100000000000001" customHeight="1" x14ac:dyDescent="0.15">
      <c r="A29" s="266" t="s">
        <v>34</v>
      </c>
      <c r="B29" s="52" t="s">
        <v>156</v>
      </c>
      <c r="C29" s="152">
        <v>4017.21</v>
      </c>
      <c r="D29" s="152">
        <v>1369.72</v>
      </c>
      <c r="E29" s="152">
        <v>1659.86</v>
      </c>
      <c r="F29" s="152">
        <v>987.63</v>
      </c>
      <c r="G29" s="152">
        <v>0</v>
      </c>
    </row>
    <row r="30" spans="1:7" ht="20.100000000000001" hidden="1" customHeight="1" x14ac:dyDescent="0.15">
      <c r="A30" s="267"/>
      <c r="B30" s="52" t="s">
        <v>157</v>
      </c>
      <c r="C30" s="152">
        <v>938.16</v>
      </c>
      <c r="D30" s="152">
        <v>184.07</v>
      </c>
      <c r="E30" s="152">
        <v>485.37</v>
      </c>
      <c r="F30" s="152">
        <v>268.72000000000003</v>
      </c>
      <c r="G30" s="152">
        <v>0</v>
      </c>
    </row>
    <row r="31" spans="1:7" ht="20.100000000000001" customHeight="1" x14ac:dyDescent="0.15">
      <c r="A31" s="266" t="s">
        <v>35</v>
      </c>
      <c r="B31" s="52" t="s">
        <v>156</v>
      </c>
      <c r="C31" s="152">
        <v>17732.34</v>
      </c>
      <c r="D31" s="152">
        <v>4109.34</v>
      </c>
      <c r="E31" s="152">
        <v>13325.98</v>
      </c>
      <c r="F31" s="152">
        <v>251.67</v>
      </c>
      <c r="G31" s="152">
        <v>45.35</v>
      </c>
    </row>
    <row r="32" spans="1:7" ht="20.100000000000001" hidden="1" customHeight="1" x14ac:dyDescent="0.15">
      <c r="A32" s="267"/>
      <c r="B32" s="52" t="s">
        <v>157</v>
      </c>
      <c r="C32" s="152">
        <v>9178.48</v>
      </c>
      <c r="D32" s="152">
        <v>2308.0700000000002</v>
      </c>
      <c r="E32" s="152">
        <v>6723.36</v>
      </c>
      <c r="F32" s="152">
        <v>143.46</v>
      </c>
      <c r="G32" s="152">
        <v>3.59</v>
      </c>
    </row>
    <row r="33" spans="1:7" ht="20.100000000000001" customHeight="1" x14ac:dyDescent="0.15">
      <c r="A33" s="266" t="s">
        <v>36</v>
      </c>
      <c r="B33" s="52" t="s">
        <v>156</v>
      </c>
      <c r="C33" s="152">
        <v>7172.9</v>
      </c>
      <c r="D33" s="152">
        <v>2116.5</v>
      </c>
      <c r="E33" s="152">
        <v>4817.12</v>
      </c>
      <c r="F33" s="152">
        <v>18.37</v>
      </c>
      <c r="G33" s="152">
        <v>220.91</v>
      </c>
    </row>
    <row r="34" spans="1:7" ht="20.100000000000001" hidden="1" customHeight="1" x14ac:dyDescent="0.15">
      <c r="A34" s="267"/>
      <c r="B34" s="52" t="s">
        <v>157</v>
      </c>
      <c r="C34" s="152">
        <v>3617.62</v>
      </c>
      <c r="D34" s="152">
        <v>1312.2</v>
      </c>
      <c r="E34" s="152">
        <v>2241.69</v>
      </c>
      <c r="F34" s="152">
        <v>18.37</v>
      </c>
      <c r="G34" s="152">
        <v>45.36</v>
      </c>
    </row>
    <row r="35" spans="1:7" ht="20.100000000000001" customHeight="1" x14ac:dyDescent="0.15">
      <c r="A35" s="266" t="s">
        <v>37</v>
      </c>
      <c r="B35" s="52" t="s">
        <v>156</v>
      </c>
      <c r="C35" s="152">
        <v>7436.42</v>
      </c>
      <c r="D35" s="152">
        <v>1501.81</v>
      </c>
      <c r="E35" s="152">
        <v>5912.87</v>
      </c>
      <c r="F35" s="152">
        <v>21.74</v>
      </c>
      <c r="G35" s="152">
        <v>0</v>
      </c>
    </row>
    <row r="36" spans="1:7" ht="20.100000000000001" hidden="1" customHeight="1" x14ac:dyDescent="0.15">
      <c r="A36" s="267"/>
      <c r="B36" s="52" t="s">
        <v>157</v>
      </c>
      <c r="C36" s="152">
        <v>4370.3</v>
      </c>
      <c r="D36" s="152">
        <v>922.25</v>
      </c>
      <c r="E36" s="152">
        <v>3426.31</v>
      </c>
      <c r="F36" s="152">
        <v>21.74</v>
      </c>
      <c r="G36" s="152">
        <v>0</v>
      </c>
    </row>
    <row r="37" spans="1:7" s="143" customFormat="1" ht="20.100000000000001" customHeight="1" x14ac:dyDescent="0.15">
      <c r="A37" s="153" t="s">
        <v>83</v>
      </c>
      <c r="B37" s="52" t="s">
        <v>156</v>
      </c>
      <c r="C37" s="154">
        <v>2266.6</v>
      </c>
      <c r="D37" s="155"/>
      <c r="E37" s="155">
        <v>1088.2</v>
      </c>
      <c r="F37" s="154">
        <v>1178.4000000000001</v>
      </c>
      <c r="G37" s="154"/>
    </row>
    <row r="38" spans="1:7" s="144" customFormat="1" ht="20.100000000000001" hidden="1" customHeight="1" x14ac:dyDescent="0.15">
      <c r="A38" s="86" t="s">
        <v>84</v>
      </c>
      <c r="B38" s="154"/>
      <c r="C38" s="154">
        <v>2028.64</v>
      </c>
      <c r="D38" s="155"/>
      <c r="E38" s="155">
        <v>1594.74</v>
      </c>
      <c r="F38" s="154">
        <v>433.9</v>
      </c>
      <c r="G38" s="154"/>
    </row>
    <row r="39" spans="1:7" s="144" customFormat="1" ht="20.100000000000001" hidden="1" customHeight="1" x14ac:dyDescent="0.15">
      <c r="A39" s="86" t="s">
        <v>85</v>
      </c>
      <c r="B39" s="154"/>
      <c r="C39" s="154">
        <v>1733</v>
      </c>
      <c r="D39" s="155"/>
      <c r="E39" s="155">
        <v>1733</v>
      </c>
      <c r="F39" s="154"/>
      <c r="G39" s="154"/>
    </row>
    <row r="40" spans="1:7" s="144" customFormat="1" ht="20.100000000000001" hidden="1" customHeight="1" x14ac:dyDescent="0.15">
      <c r="A40" s="86" t="s">
        <v>86</v>
      </c>
      <c r="B40" s="154"/>
      <c r="C40" s="154">
        <v>30</v>
      </c>
      <c r="D40" s="155"/>
      <c r="E40" s="155"/>
      <c r="F40" s="154">
        <v>30</v>
      </c>
      <c r="G40" s="154"/>
    </row>
    <row r="41" spans="1:7" s="144" customFormat="1" ht="20.100000000000001" hidden="1" customHeight="1" x14ac:dyDescent="0.15">
      <c r="A41" s="86" t="s">
        <v>87</v>
      </c>
      <c r="B41" s="154"/>
      <c r="C41" s="154">
        <v>109.96</v>
      </c>
      <c r="D41" s="155"/>
      <c r="E41" s="155">
        <v>109.96</v>
      </c>
      <c r="F41" s="154"/>
      <c r="G41" s="154"/>
    </row>
    <row r="42" spans="1:7" s="144" customFormat="1" ht="20.100000000000001" hidden="1" customHeight="1" x14ac:dyDescent="0.15">
      <c r="A42" s="86" t="s">
        <v>88</v>
      </c>
      <c r="B42" s="154"/>
      <c r="C42" s="154">
        <v>0</v>
      </c>
      <c r="D42" s="155"/>
      <c r="E42" s="155"/>
      <c r="F42" s="154"/>
      <c r="G42" s="154"/>
    </row>
    <row r="43" spans="1:7" s="144" customFormat="1" ht="20.100000000000001" hidden="1" customHeight="1" x14ac:dyDescent="0.15">
      <c r="A43" s="86" t="s">
        <v>89</v>
      </c>
      <c r="B43" s="154"/>
      <c r="C43" s="154">
        <v>1498.5</v>
      </c>
      <c r="D43" s="155"/>
      <c r="E43" s="155">
        <v>1350</v>
      </c>
      <c r="F43" s="154">
        <v>148.5</v>
      </c>
      <c r="G43" s="154"/>
    </row>
    <row r="44" spans="1:7" s="144" customFormat="1" ht="20.100000000000001" hidden="1" customHeight="1" x14ac:dyDescent="0.15">
      <c r="A44" s="86" t="s">
        <v>90</v>
      </c>
      <c r="B44" s="154"/>
      <c r="C44" s="154">
        <v>495.9</v>
      </c>
      <c r="D44" s="155"/>
      <c r="E44" s="155">
        <v>235</v>
      </c>
      <c r="F44" s="154">
        <v>260.89999999999998</v>
      </c>
      <c r="G44" s="154"/>
    </row>
    <row r="45" spans="1:7" s="144" customFormat="1" ht="20.100000000000001" hidden="1" customHeight="1" x14ac:dyDescent="0.15">
      <c r="A45" s="86" t="s">
        <v>91</v>
      </c>
      <c r="B45" s="154"/>
      <c r="C45" s="154">
        <v>1138</v>
      </c>
      <c r="D45" s="155"/>
      <c r="E45" s="155">
        <v>762</v>
      </c>
      <c r="F45" s="154">
        <v>376</v>
      </c>
      <c r="G45" s="154"/>
    </row>
    <row r="46" spans="1:7" s="144" customFormat="1" ht="20.100000000000001" hidden="1" customHeight="1" x14ac:dyDescent="0.15">
      <c r="A46" s="86" t="s">
        <v>93</v>
      </c>
      <c r="B46" s="154"/>
      <c r="C46" s="154">
        <v>1510</v>
      </c>
      <c r="D46" s="155"/>
      <c r="E46" s="155">
        <v>1400</v>
      </c>
      <c r="F46" s="154">
        <v>110</v>
      </c>
      <c r="G46" s="154"/>
    </row>
    <row r="47" spans="1:7" s="144" customFormat="1" ht="20.100000000000001" hidden="1" customHeight="1" x14ac:dyDescent="0.15">
      <c r="A47" s="86" t="s">
        <v>94</v>
      </c>
      <c r="B47" s="154"/>
      <c r="C47" s="154">
        <v>1100</v>
      </c>
      <c r="D47" s="155"/>
      <c r="E47" s="155">
        <v>700</v>
      </c>
      <c r="F47" s="154">
        <v>400</v>
      </c>
      <c r="G47" s="154"/>
    </row>
    <row r="48" spans="1:7" s="144" customFormat="1" ht="20.100000000000001" hidden="1" customHeight="1" x14ac:dyDescent="0.15">
      <c r="A48" s="86" t="s">
        <v>95</v>
      </c>
      <c r="B48" s="154"/>
      <c r="C48" s="154">
        <v>1828.6</v>
      </c>
      <c r="D48" s="155"/>
      <c r="E48" s="155">
        <v>1395</v>
      </c>
      <c r="F48" s="154">
        <v>433.6</v>
      </c>
      <c r="G48" s="154"/>
    </row>
    <row r="49" spans="1:7" s="144" customFormat="1" ht="20.100000000000001" hidden="1" customHeight="1" x14ac:dyDescent="0.15">
      <c r="A49" s="86" t="s">
        <v>96</v>
      </c>
      <c r="B49" s="154"/>
      <c r="C49" s="154">
        <v>110.58</v>
      </c>
      <c r="D49" s="155"/>
      <c r="E49" s="155"/>
      <c r="F49" s="154">
        <v>110.58</v>
      </c>
      <c r="G49" s="154"/>
    </row>
    <row r="50" spans="1:7" s="144" customFormat="1" ht="20.100000000000001" hidden="1" customHeight="1" x14ac:dyDescent="0.15">
      <c r="A50" s="86" t="s">
        <v>97</v>
      </c>
      <c r="B50" s="154"/>
      <c r="C50" s="154">
        <v>270</v>
      </c>
      <c r="D50" s="155"/>
      <c r="E50" s="155">
        <v>270</v>
      </c>
      <c r="F50" s="154"/>
      <c r="G50" s="154"/>
    </row>
    <row r="51" spans="1:7" s="144" customFormat="1" ht="20.100000000000001" hidden="1" customHeight="1" x14ac:dyDescent="0.15">
      <c r="A51" s="86" t="s">
        <v>99</v>
      </c>
      <c r="B51" s="154"/>
      <c r="C51" s="154">
        <v>0</v>
      </c>
      <c r="D51" s="155"/>
      <c r="E51" s="155"/>
      <c r="F51" s="154"/>
      <c r="G51" s="154"/>
    </row>
    <row r="52" spans="1:7" s="144" customFormat="1" ht="20.100000000000001" hidden="1" customHeight="1" x14ac:dyDescent="0.15">
      <c r="A52" s="86" t="s">
        <v>100</v>
      </c>
      <c r="B52" s="154"/>
      <c r="C52" s="154">
        <v>402</v>
      </c>
      <c r="D52" s="155"/>
      <c r="E52" s="155">
        <v>250</v>
      </c>
      <c r="F52" s="154">
        <v>152</v>
      </c>
      <c r="G52" s="154"/>
    </row>
    <row r="53" spans="1:7" s="143" customFormat="1" ht="20.100000000000001" customHeight="1" x14ac:dyDescent="0.15">
      <c r="A53" s="153" t="s">
        <v>101</v>
      </c>
      <c r="B53" s="52" t="s">
        <v>156</v>
      </c>
      <c r="C53" s="154">
        <v>514.35</v>
      </c>
      <c r="D53" s="154"/>
      <c r="E53" s="154">
        <v>248.65</v>
      </c>
      <c r="F53" s="154">
        <v>265.7</v>
      </c>
      <c r="G53" s="154"/>
    </row>
    <row r="54" spans="1:7" ht="20.100000000000001" hidden="1" customHeight="1" x14ac:dyDescent="0.15">
      <c r="A54" s="91" t="s">
        <v>102</v>
      </c>
      <c r="B54" s="152"/>
      <c r="C54" s="152">
        <v>0</v>
      </c>
      <c r="D54" s="156"/>
      <c r="E54" s="156"/>
      <c r="F54" s="156"/>
      <c r="G54" s="152"/>
    </row>
    <row r="55" spans="1:7" ht="20.100000000000001" hidden="1" customHeight="1" x14ac:dyDescent="0.15">
      <c r="A55" s="91" t="s">
        <v>103</v>
      </c>
      <c r="B55" s="152"/>
      <c r="C55" s="152">
        <v>0</v>
      </c>
      <c r="D55" s="156"/>
      <c r="E55" s="156"/>
      <c r="F55" s="156"/>
      <c r="G55" s="152"/>
    </row>
    <row r="56" spans="1:7" ht="20.100000000000001" hidden="1" customHeight="1" x14ac:dyDescent="0.15">
      <c r="A56" s="91" t="s">
        <v>104</v>
      </c>
      <c r="B56" s="152"/>
      <c r="C56" s="152">
        <v>0</v>
      </c>
      <c r="D56" s="156"/>
      <c r="E56" s="156"/>
      <c r="F56" s="156"/>
      <c r="G56" s="152"/>
    </row>
    <row r="57" spans="1:7" ht="20.100000000000001" hidden="1" customHeight="1" x14ac:dyDescent="0.15">
      <c r="A57" s="91" t="s">
        <v>105</v>
      </c>
      <c r="B57" s="152"/>
      <c r="C57" s="152">
        <v>0</v>
      </c>
      <c r="D57" s="156"/>
      <c r="E57" s="156"/>
      <c r="F57" s="156"/>
      <c r="G57" s="152"/>
    </row>
    <row r="58" spans="1:7" ht="20.100000000000001" hidden="1" customHeight="1" x14ac:dyDescent="0.15">
      <c r="A58" s="91" t="s">
        <v>106</v>
      </c>
      <c r="B58" s="152"/>
      <c r="C58" s="152">
        <v>45.5</v>
      </c>
      <c r="D58" s="156"/>
      <c r="E58" s="156">
        <v>28</v>
      </c>
      <c r="F58" s="156">
        <v>17.5</v>
      </c>
      <c r="G58" s="152"/>
    </row>
    <row r="59" spans="1:7" ht="20.100000000000001" hidden="1" customHeight="1" x14ac:dyDescent="0.15">
      <c r="A59" s="91" t="s">
        <v>107</v>
      </c>
      <c r="B59" s="152"/>
      <c r="C59" s="152">
        <v>0</v>
      </c>
      <c r="D59" s="156"/>
      <c r="E59" s="156"/>
      <c r="F59" s="156"/>
      <c r="G59" s="152"/>
    </row>
    <row r="60" spans="1:7" ht="20.100000000000001" hidden="1" customHeight="1" x14ac:dyDescent="0.15">
      <c r="A60" s="91" t="s">
        <v>108</v>
      </c>
      <c r="B60" s="152"/>
      <c r="C60" s="152">
        <v>0</v>
      </c>
      <c r="D60" s="156"/>
      <c r="E60" s="156"/>
      <c r="F60" s="156"/>
      <c r="G60" s="152"/>
    </row>
    <row r="61" spans="1:7" ht="20.100000000000001" hidden="1" customHeight="1" x14ac:dyDescent="0.15">
      <c r="A61" s="91" t="s">
        <v>109</v>
      </c>
      <c r="B61" s="152"/>
      <c r="C61" s="152">
        <v>55</v>
      </c>
      <c r="D61" s="156"/>
      <c r="E61" s="156">
        <v>35</v>
      </c>
      <c r="F61" s="156">
        <v>20</v>
      </c>
      <c r="G61" s="152"/>
    </row>
    <row r="62" spans="1:7" ht="20.100000000000001" hidden="1" customHeight="1" x14ac:dyDescent="0.15">
      <c r="A62" s="91" t="s">
        <v>110</v>
      </c>
      <c r="B62" s="152"/>
      <c r="C62" s="152">
        <v>0</v>
      </c>
      <c r="D62" s="156"/>
      <c r="E62" s="156"/>
      <c r="F62" s="156"/>
      <c r="G62" s="152"/>
    </row>
    <row r="63" spans="1:7" ht="20.100000000000001" hidden="1" customHeight="1" x14ac:dyDescent="0.15">
      <c r="A63" s="91" t="s">
        <v>111</v>
      </c>
      <c r="B63" s="152"/>
      <c r="C63" s="152">
        <v>38.4</v>
      </c>
      <c r="D63" s="156"/>
      <c r="E63" s="156"/>
      <c r="F63" s="156">
        <v>38.4</v>
      </c>
      <c r="G63" s="152"/>
    </row>
    <row r="64" spans="1:7" ht="20.100000000000001" hidden="1" customHeight="1" x14ac:dyDescent="0.15">
      <c r="A64" s="91" t="s">
        <v>112</v>
      </c>
      <c r="B64" s="152"/>
      <c r="C64" s="152">
        <v>0</v>
      </c>
      <c r="D64" s="156"/>
      <c r="E64" s="156"/>
      <c r="F64" s="156"/>
      <c r="G64" s="152"/>
    </row>
    <row r="65" spans="1:7" ht="20.100000000000001" hidden="1" customHeight="1" x14ac:dyDescent="0.15">
      <c r="A65" s="91" t="s">
        <v>113</v>
      </c>
      <c r="B65" s="152"/>
      <c r="C65" s="152">
        <v>265.64999999999998</v>
      </c>
      <c r="D65" s="156"/>
      <c r="E65" s="156">
        <v>185.65</v>
      </c>
      <c r="F65" s="156">
        <v>80</v>
      </c>
      <c r="G65" s="152"/>
    </row>
    <row r="66" spans="1:7" ht="20.100000000000001" hidden="1" customHeight="1" x14ac:dyDescent="0.15">
      <c r="A66" s="91" t="s">
        <v>114</v>
      </c>
      <c r="B66" s="152"/>
      <c r="C66" s="152">
        <v>0</v>
      </c>
      <c r="D66" s="156"/>
      <c r="E66" s="156"/>
      <c r="F66" s="156"/>
      <c r="G66" s="152"/>
    </row>
    <row r="67" spans="1:7" ht="20.100000000000001" hidden="1" customHeight="1" x14ac:dyDescent="0.15">
      <c r="A67" s="91" t="s">
        <v>115</v>
      </c>
      <c r="B67" s="152"/>
      <c r="C67" s="152">
        <v>0</v>
      </c>
      <c r="D67" s="156"/>
      <c r="E67" s="156"/>
      <c r="F67" s="156"/>
      <c r="G67" s="152"/>
    </row>
    <row r="68" spans="1:7" ht="20.100000000000001" hidden="1" customHeight="1" x14ac:dyDescent="0.15">
      <c r="A68" s="91" t="s">
        <v>116</v>
      </c>
      <c r="B68" s="152"/>
      <c r="C68" s="152">
        <v>0</v>
      </c>
      <c r="D68" s="156"/>
      <c r="E68" s="156"/>
      <c r="F68" s="156"/>
      <c r="G68" s="152"/>
    </row>
    <row r="69" spans="1:7" ht="20.100000000000001" hidden="1" customHeight="1" x14ac:dyDescent="0.15">
      <c r="A69" s="91" t="s">
        <v>117</v>
      </c>
      <c r="B69" s="152"/>
      <c r="C69" s="152">
        <v>0</v>
      </c>
      <c r="D69" s="156"/>
      <c r="E69" s="156"/>
      <c r="F69" s="156"/>
      <c r="G69" s="152"/>
    </row>
    <row r="70" spans="1:7" x14ac:dyDescent="0.15">
      <c r="B70" s="146"/>
      <c r="E70" s="145"/>
      <c r="F70" s="145"/>
      <c r="G70" s="145"/>
    </row>
  </sheetData>
  <mergeCells count="23">
    <mergeCell ref="A1:G2"/>
    <mergeCell ref="B5:C6"/>
    <mergeCell ref="A33:A34"/>
    <mergeCell ref="A35:A36"/>
    <mergeCell ref="D5:D6"/>
    <mergeCell ref="E5:E6"/>
    <mergeCell ref="F5:F6"/>
    <mergeCell ref="A23:A24"/>
    <mergeCell ref="A25:A26"/>
    <mergeCell ref="A27:A28"/>
    <mergeCell ref="A29:A30"/>
    <mergeCell ref="A31:A32"/>
    <mergeCell ref="A13:A14"/>
    <mergeCell ref="A15:A16"/>
    <mergeCell ref="A17:A18"/>
    <mergeCell ref="A19:A20"/>
    <mergeCell ref="A21:A22"/>
    <mergeCell ref="C4:G4"/>
    <mergeCell ref="A4:A6"/>
    <mergeCell ref="A7:A8"/>
    <mergeCell ref="A9:A10"/>
    <mergeCell ref="A11:A12"/>
    <mergeCell ref="G5:G6"/>
  </mergeCells>
  <phoneticPr fontId="31" type="noConversion"/>
  <printOptions horizontalCentered="1"/>
  <pageMargins left="0.27559055118110198" right="0.15748031496063" top="0.55118110236220497" bottom="0.35433070866141703" header="0.27559055118110198" footer="0.196850393700787"/>
  <pageSetup paperSize="9" fitToHeight="0"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69"/>
  <sheetViews>
    <sheetView showZeros="0" workbookViewId="0">
      <pane ySplit="5" topLeftCell="A6" activePane="bottomLeft" state="frozen"/>
      <selection activeCell="T26" sqref="T26"/>
      <selection pane="bottomLeft" activeCell="T26" sqref="T26"/>
    </sheetView>
  </sheetViews>
  <sheetFormatPr defaultColWidth="9" defaultRowHeight="15.75" x14ac:dyDescent="0.25"/>
  <cols>
    <col min="1" max="2" width="11.25" style="127" customWidth="1"/>
    <col min="3" max="3" width="16" style="127" customWidth="1"/>
    <col min="4" max="4" width="13.625" style="128" customWidth="1"/>
    <col min="5" max="5" width="11.875" style="128" customWidth="1"/>
    <col min="6" max="7" width="11.875" style="127" customWidth="1"/>
    <col min="8" max="8" width="6.75" style="127" hidden="1" customWidth="1"/>
    <col min="9" max="9" width="7.5" style="127" hidden="1" customWidth="1"/>
    <col min="10" max="10" width="11.75" style="127" customWidth="1"/>
    <col min="11" max="16384" width="9" style="12"/>
  </cols>
  <sheetData>
    <row r="1" spans="1:16" ht="30.75" customHeight="1" x14ac:dyDescent="0.15">
      <c r="A1" s="279" t="s">
        <v>158</v>
      </c>
      <c r="B1" s="279"/>
      <c r="C1" s="279"/>
      <c r="D1" s="279"/>
      <c r="E1" s="279"/>
      <c r="F1" s="279"/>
      <c r="G1" s="279"/>
      <c r="H1" s="279"/>
      <c r="I1" s="279"/>
      <c r="J1" s="279"/>
    </row>
    <row r="2" spans="1:16" s="126" customFormat="1" ht="21" customHeight="1" x14ac:dyDescent="0.15">
      <c r="A2" s="222" t="s">
        <v>328</v>
      </c>
      <c r="B2" s="129"/>
      <c r="C2" s="280"/>
      <c r="D2" s="280"/>
      <c r="E2" s="130"/>
      <c r="F2" s="130"/>
      <c r="G2" s="131" t="s">
        <v>160</v>
      </c>
      <c r="H2" s="132"/>
      <c r="I2" s="132"/>
      <c r="J2" s="132"/>
      <c r="M2" s="281"/>
      <c r="N2" s="281"/>
      <c r="O2" s="281"/>
      <c r="P2" s="281"/>
    </row>
    <row r="3" spans="1:16" s="126" customFormat="1" ht="21" customHeight="1" x14ac:dyDescent="0.15">
      <c r="A3" s="290" t="s">
        <v>72</v>
      </c>
      <c r="B3" s="291"/>
      <c r="C3" s="133" t="s">
        <v>161</v>
      </c>
      <c r="D3" s="282" t="s">
        <v>162</v>
      </c>
      <c r="E3" s="283"/>
      <c r="F3" s="282" t="s">
        <v>163</v>
      </c>
      <c r="G3" s="282"/>
      <c r="H3" s="282"/>
      <c r="I3" s="282"/>
      <c r="J3" s="289" t="s">
        <v>78</v>
      </c>
    </row>
    <row r="4" spans="1:16" s="126" customFormat="1" ht="29.25" customHeight="1" x14ac:dyDescent="0.15">
      <c r="A4" s="292"/>
      <c r="B4" s="293"/>
      <c r="C4" s="282" t="s">
        <v>164</v>
      </c>
      <c r="D4" s="282" t="s">
        <v>165</v>
      </c>
      <c r="E4" s="282" t="s">
        <v>166</v>
      </c>
      <c r="F4" s="296" t="s">
        <v>167</v>
      </c>
      <c r="G4" s="282" t="s">
        <v>168</v>
      </c>
      <c r="H4" s="282" t="s">
        <v>169</v>
      </c>
      <c r="I4" s="282" t="s">
        <v>170</v>
      </c>
      <c r="J4" s="289"/>
    </row>
    <row r="5" spans="1:16" s="126" customFormat="1" ht="12.75" customHeight="1" x14ac:dyDescent="0.15">
      <c r="A5" s="294"/>
      <c r="B5" s="295"/>
      <c r="C5" s="282"/>
      <c r="D5" s="282"/>
      <c r="E5" s="282"/>
      <c r="F5" s="296"/>
      <c r="G5" s="282"/>
      <c r="H5" s="282"/>
      <c r="I5" s="282"/>
      <c r="J5" s="289"/>
    </row>
    <row r="6" spans="1:16" s="126" customFormat="1" ht="21" customHeight="1" x14ac:dyDescent="0.15">
      <c r="A6" s="284" t="s">
        <v>69</v>
      </c>
      <c r="B6" s="83" t="s">
        <v>156</v>
      </c>
      <c r="C6" s="227">
        <v>251</v>
      </c>
      <c r="D6" s="134">
        <v>131</v>
      </c>
      <c r="E6" s="134">
        <v>31</v>
      </c>
      <c r="F6" s="134">
        <v>692</v>
      </c>
      <c r="G6" s="134">
        <v>1920</v>
      </c>
      <c r="H6" s="134">
        <v>0</v>
      </c>
      <c r="I6" s="134">
        <v>1920</v>
      </c>
      <c r="J6" s="140">
        <v>0</v>
      </c>
    </row>
    <row r="7" spans="1:16" s="126" customFormat="1" ht="21" hidden="1" customHeight="1" x14ac:dyDescent="0.2">
      <c r="A7" s="285"/>
      <c r="B7" s="135"/>
      <c r="C7" s="228"/>
      <c r="D7" s="136"/>
      <c r="E7" s="136"/>
      <c r="F7" s="136"/>
      <c r="G7" s="136"/>
      <c r="H7" s="136"/>
      <c r="I7" s="88"/>
      <c r="J7" s="136"/>
    </row>
    <row r="8" spans="1:16" s="126" customFormat="1" ht="21" customHeight="1" x14ac:dyDescent="0.2">
      <c r="A8" s="286"/>
      <c r="B8" s="83" t="s">
        <v>171</v>
      </c>
      <c r="C8" s="227">
        <v>110</v>
      </c>
      <c r="D8" s="134">
        <f t="shared" ref="D8:G8" si="0">D10+D12+D14+D16+D18+D20+D22+D24+D26+D28+D30+D32+D34+D36+D37+D53</f>
        <v>131</v>
      </c>
      <c r="E8" s="134">
        <f t="shared" si="0"/>
        <v>31</v>
      </c>
      <c r="F8" s="134">
        <f t="shared" si="0"/>
        <v>692</v>
      </c>
      <c r="G8" s="134">
        <f t="shared" si="0"/>
        <v>967</v>
      </c>
      <c r="H8" s="136"/>
      <c r="I8" s="88"/>
      <c r="J8" s="136"/>
    </row>
    <row r="9" spans="1:16" s="126" customFormat="1" ht="21" customHeight="1" x14ac:dyDescent="0.2">
      <c r="A9" s="287" t="s">
        <v>24</v>
      </c>
      <c r="B9" s="92" t="s">
        <v>7</v>
      </c>
      <c r="C9" s="229">
        <v>27</v>
      </c>
      <c r="D9" s="88">
        <v>12</v>
      </c>
      <c r="E9" s="88">
        <v>2</v>
      </c>
      <c r="F9" s="88">
        <v>64</v>
      </c>
      <c r="G9" s="88">
        <v>200</v>
      </c>
      <c r="H9" s="88">
        <v>0</v>
      </c>
      <c r="I9" s="88">
        <v>200</v>
      </c>
      <c r="J9" s="136">
        <v>0</v>
      </c>
    </row>
    <row r="10" spans="1:16" s="126" customFormat="1" ht="21" customHeight="1" x14ac:dyDescent="0.2">
      <c r="A10" s="288"/>
      <c r="B10" s="92" t="s">
        <v>171</v>
      </c>
      <c r="C10" s="229">
        <v>11</v>
      </c>
      <c r="D10" s="88">
        <v>12</v>
      </c>
      <c r="E10" s="88">
        <v>2</v>
      </c>
      <c r="F10" s="88">
        <v>64</v>
      </c>
      <c r="G10" s="88">
        <v>83</v>
      </c>
      <c r="H10" s="88"/>
      <c r="I10" s="88"/>
      <c r="J10" s="136"/>
    </row>
    <row r="11" spans="1:16" s="126" customFormat="1" ht="21" customHeight="1" x14ac:dyDescent="0.2">
      <c r="A11" s="287" t="s">
        <v>25</v>
      </c>
      <c r="B11" s="92" t="s">
        <v>7</v>
      </c>
      <c r="C11" s="229">
        <v>24</v>
      </c>
      <c r="D11" s="88">
        <v>5</v>
      </c>
      <c r="E11" s="88">
        <v>2</v>
      </c>
      <c r="F11" s="88">
        <v>49</v>
      </c>
      <c r="G11" s="88">
        <v>80</v>
      </c>
      <c r="H11" s="88">
        <v>0</v>
      </c>
      <c r="I11" s="88">
        <v>80</v>
      </c>
      <c r="J11" s="136">
        <v>0</v>
      </c>
    </row>
    <row r="12" spans="1:16" s="126" customFormat="1" ht="21" customHeight="1" x14ac:dyDescent="0.2">
      <c r="A12" s="288"/>
      <c r="B12" s="92" t="s">
        <v>171</v>
      </c>
      <c r="C12" s="229">
        <v>5</v>
      </c>
      <c r="D12" s="88">
        <v>5</v>
      </c>
      <c r="E12" s="88">
        <v>2</v>
      </c>
      <c r="F12" s="88">
        <v>49</v>
      </c>
      <c r="G12" s="88">
        <v>16</v>
      </c>
      <c r="H12" s="88"/>
      <c r="I12" s="88"/>
      <c r="J12" s="136"/>
    </row>
    <row r="13" spans="1:16" s="126" customFormat="1" ht="21" customHeight="1" x14ac:dyDescent="0.2">
      <c r="A13" s="287" t="s">
        <v>26</v>
      </c>
      <c r="B13" s="92" t="s">
        <v>7</v>
      </c>
      <c r="C13" s="229">
        <v>40</v>
      </c>
      <c r="D13" s="88">
        <v>5</v>
      </c>
      <c r="E13" s="88">
        <v>5</v>
      </c>
      <c r="F13" s="88">
        <v>83</v>
      </c>
      <c r="G13" s="88">
        <v>280</v>
      </c>
      <c r="H13" s="88">
        <v>0</v>
      </c>
      <c r="I13" s="88">
        <v>280</v>
      </c>
      <c r="J13" s="136">
        <v>0</v>
      </c>
    </row>
    <row r="14" spans="1:16" s="126" customFormat="1" ht="21" customHeight="1" x14ac:dyDescent="0.2">
      <c r="A14" s="288"/>
      <c r="B14" s="92" t="s">
        <v>171</v>
      </c>
      <c r="C14" s="229">
        <v>16</v>
      </c>
      <c r="D14" s="88">
        <v>5</v>
      </c>
      <c r="E14" s="88">
        <v>5</v>
      </c>
      <c r="F14" s="88">
        <v>83</v>
      </c>
      <c r="G14" s="88">
        <v>115</v>
      </c>
      <c r="H14" s="88"/>
      <c r="I14" s="88"/>
      <c r="J14" s="136"/>
    </row>
    <row r="15" spans="1:16" s="126" customFormat="1" ht="21" customHeight="1" x14ac:dyDescent="0.2">
      <c r="A15" s="287" t="s">
        <v>27</v>
      </c>
      <c r="B15" s="92" t="s">
        <v>7</v>
      </c>
      <c r="C15" s="229">
        <v>16</v>
      </c>
      <c r="D15" s="88">
        <v>10</v>
      </c>
      <c r="E15" s="88">
        <v>2</v>
      </c>
      <c r="F15" s="88">
        <v>42</v>
      </c>
      <c r="G15" s="88">
        <v>240</v>
      </c>
      <c r="H15" s="88">
        <v>0</v>
      </c>
      <c r="I15" s="88">
        <v>240</v>
      </c>
      <c r="J15" s="136">
        <v>0</v>
      </c>
    </row>
    <row r="16" spans="1:16" s="126" customFormat="1" ht="21" customHeight="1" x14ac:dyDescent="0.2">
      <c r="A16" s="288"/>
      <c r="B16" s="92" t="s">
        <v>171</v>
      </c>
      <c r="C16" s="229">
        <v>14</v>
      </c>
      <c r="D16" s="88">
        <v>10</v>
      </c>
      <c r="E16" s="88">
        <v>2</v>
      </c>
      <c r="F16" s="88">
        <v>42</v>
      </c>
      <c r="G16" s="88">
        <v>206</v>
      </c>
      <c r="H16" s="88"/>
      <c r="I16" s="88"/>
      <c r="J16" s="136"/>
    </row>
    <row r="17" spans="1:10" s="126" customFormat="1" ht="21" customHeight="1" x14ac:dyDescent="0.2">
      <c r="A17" s="287" t="s">
        <v>28</v>
      </c>
      <c r="B17" s="92" t="s">
        <v>7</v>
      </c>
      <c r="C17" s="229">
        <v>8</v>
      </c>
      <c r="D17" s="88">
        <v>3</v>
      </c>
      <c r="E17" s="88"/>
      <c r="F17" s="88">
        <v>24</v>
      </c>
      <c r="G17" s="88">
        <v>40</v>
      </c>
      <c r="H17" s="88">
        <v>0</v>
      </c>
      <c r="I17" s="88">
        <v>40</v>
      </c>
      <c r="J17" s="136">
        <v>0</v>
      </c>
    </row>
    <row r="18" spans="1:10" s="126" customFormat="1" ht="21" customHeight="1" x14ac:dyDescent="0.2">
      <c r="A18" s="288"/>
      <c r="B18" s="92" t="s">
        <v>171</v>
      </c>
      <c r="C18" s="229">
        <v>2</v>
      </c>
      <c r="D18" s="88">
        <v>3</v>
      </c>
      <c r="E18" s="88">
        <v>0</v>
      </c>
      <c r="F18" s="88">
        <v>24</v>
      </c>
      <c r="G18" s="88">
        <v>10</v>
      </c>
      <c r="H18" s="88"/>
      <c r="I18" s="88"/>
      <c r="J18" s="136"/>
    </row>
    <row r="19" spans="1:10" s="126" customFormat="1" ht="21" customHeight="1" x14ac:dyDescent="0.2">
      <c r="A19" s="287" t="s">
        <v>29</v>
      </c>
      <c r="B19" s="92" t="s">
        <v>7</v>
      </c>
      <c r="C19" s="229">
        <v>10</v>
      </c>
      <c r="D19" s="88">
        <v>6</v>
      </c>
      <c r="E19" s="88"/>
      <c r="F19" s="88">
        <v>22</v>
      </c>
      <c r="G19" s="88">
        <v>80</v>
      </c>
      <c r="H19" s="88">
        <v>0</v>
      </c>
      <c r="I19" s="88">
        <v>80</v>
      </c>
      <c r="J19" s="136">
        <v>0</v>
      </c>
    </row>
    <row r="20" spans="1:10" s="126" customFormat="1" ht="21" customHeight="1" x14ac:dyDescent="0.2">
      <c r="A20" s="288"/>
      <c r="B20" s="92" t="s">
        <v>171</v>
      </c>
      <c r="C20" s="229">
        <v>5</v>
      </c>
      <c r="D20" s="88">
        <v>6</v>
      </c>
      <c r="E20" s="88">
        <v>0</v>
      </c>
      <c r="F20" s="88">
        <v>22</v>
      </c>
      <c r="G20" s="88">
        <v>40</v>
      </c>
      <c r="H20" s="88"/>
      <c r="I20" s="88"/>
      <c r="J20" s="136"/>
    </row>
    <row r="21" spans="1:10" s="126" customFormat="1" ht="21" customHeight="1" x14ac:dyDescent="0.2">
      <c r="A21" s="287" t="s">
        <v>30</v>
      </c>
      <c r="B21" s="92" t="s">
        <v>7</v>
      </c>
      <c r="C21" s="229">
        <v>8</v>
      </c>
      <c r="D21" s="88">
        <v>3</v>
      </c>
      <c r="E21" s="88"/>
      <c r="F21" s="88">
        <v>63</v>
      </c>
      <c r="G21" s="88">
        <v>40</v>
      </c>
      <c r="H21" s="88">
        <v>0</v>
      </c>
      <c r="I21" s="88">
        <v>40</v>
      </c>
      <c r="J21" s="136">
        <v>0</v>
      </c>
    </row>
    <row r="22" spans="1:10" s="126" customFormat="1" ht="21" customHeight="1" x14ac:dyDescent="0.2">
      <c r="A22" s="288"/>
      <c r="B22" s="92" t="s">
        <v>171</v>
      </c>
      <c r="C22" s="229">
        <v>2</v>
      </c>
      <c r="D22" s="88">
        <v>3</v>
      </c>
      <c r="E22" s="88">
        <v>0</v>
      </c>
      <c r="F22" s="88">
        <v>63</v>
      </c>
      <c r="G22" s="88">
        <v>10</v>
      </c>
      <c r="H22" s="88"/>
      <c r="I22" s="88"/>
      <c r="J22" s="136"/>
    </row>
    <row r="23" spans="1:10" s="126" customFormat="1" ht="21" customHeight="1" x14ac:dyDescent="0.2">
      <c r="A23" s="287" t="s">
        <v>31</v>
      </c>
      <c r="B23" s="92" t="s">
        <v>7</v>
      </c>
      <c r="C23" s="229">
        <v>10</v>
      </c>
      <c r="D23" s="88">
        <v>3</v>
      </c>
      <c r="E23" s="88"/>
      <c r="F23" s="88">
        <v>22</v>
      </c>
      <c r="G23" s="88">
        <v>40</v>
      </c>
      <c r="H23" s="88">
        <v>0</v>
      </c>
      <c r="I23" s="88">
        <v>40</v>
      </c>
      <c r="J23" s="136">
        <v>0</v>
      </c>
    </row>
    <row r="24" spans="1:10" s="126" customFormat="1" ht="21" customHeight="1" x14ac:dyDescent="0.2">
      <c r="A24" s="288"/>
      <c r="B24" s="92" t="s">
        <v>171</v>
      </c>
      <c r="C24" s="229">
        <v>2</v>
      </c>
      <c r="D24" s="88">
        <v>3</v>
      </c>
      <c r="E24" s="88">
        <v>0</v>
      </c>
      <c r="F24" s="88">
        <v>22</v>
      </c>
      <c r="G24" s="88">
        <v>8</v>
      </c>
      <c r="H24" s="88"/>
      <c r="I24" s="88"/>
      <c r="J24" s="136"/>
    </row>
    <row r="25" spans="1:10" s="126" customFormat="1" ht="21" customHeight="1" x14ac:dyDescent="0.2">
      <c r="A25" s="287" t="s">
        <v>32</v>
      </c>
      <c r="B25" s="92" t="s">
        <v>7</v>
      </c>
      <c r="C25" s="229">
        <v>16</v>
      </c>
      <c r="D25" s="88">
        <v>5</v>
      </c>
      <c r="E25" s="88"/>
      <c r="F25" s="88">
        <v>13</v>
      </c>
      <c r="G25" s="88">
        <v>80</v>
      </c>
      <c r="H25" s="88">
        <v>0</v>
      </c>
      <c r="I25" s="88">
        <v>80</v>
      </c>
      <c r="J25" s="136">
        <v>0</v>
      </c>
    </row>
    <row r="26" spans="1:10" s="126" customFormat="1" ht="21" customHeight="1" x14ac:dyDescent="0.2">
      <c r="A26" s="288"/>
      <c r="B26" s="92" t="s">
        <v>171</v>
      </c>
      <c r="C26" s="229">
        <v>5</v>
      </c>
      <c r="D26" s="88">
        <v>5</v>
      </c>
      <c r="E26" s="88">
        <v>0</v>
      </c>
      <c r="F26" s="88">
        <v>13</v>
      </c>
      <c r="G26" s="88">
        <v>23</v>
      </c>
      <c r="H26" s="88"/>
      <c r="I26" s="88"/>
      <c r="J26" s="136"/>
    </row>
    <row r="27" spans="1:10" s="126" customFormat="1" ht="21" customHeight="1" x14ac:dyDescent="0.2">
      <c r="A27" s="287" t="s">
        <v>33</v>
      </c>
      <c r="B27" s="92" t="s">
        <v>7</v>
      </c>
      <c r="C27" s="229">
        <v>29</v>
      </c>
      <c r="D27" s="88">
        <v>2</v>
      </c>
      <c r="E27" s="88">
        <v>5</v>
      </c>
      <c r="F27" s="88">
        <v>72</v>
      </c>
      <c r="G27" s="88">
        <v>280</v>
      </c>
      <c r="H27" s="88">
        <v>0</v>
      </c>
      <c r="I27" s="88">
        <v>280</v>
      </c>
      <c r="J27" s="136">
        <v>0</v>
      </c>
    </row>
    <row r="28" spans="1:10" s="126" customFormat="1" ht="21" customHeight="1" x14ac:dyDescent="0.2">
      <c r="A28" s="288"/>
      <c r="B28" s="92" t="s">
        <v>171</v>
      </c>
      <c r="C28" s="229">
        <v>17</v>
      </c>
      <c r="D28" s="88">
        <v>2</v>
      </c>
      <c r="E28" s="88">
        <v>5</v>
      </c>
      <c r="F28" s="88">
        <v>72</v>
      </c>
      <c r="G28" s="88">
        <v>163</v>
      </c>
      <c r="H28" s="88"/>
      <c r="I28" s="88"/>
      <c r="J28" s="136"/>
    </row>
    <row r="29" spans="1:10" s="126" customFormat="1" ht="21" customHeight="1" x14ac:dyDescent="0.2">
      <c r="A29" s="287" t="s">
        <v>34</v>
      </c>
      <c r="B29" s="92" t="s">
        <v>7</v>
      </c>
      <c r="C29" s="229">
        <v>9</v>
      </c>
      <c r="D29" s="88">
        <v>2</v>
      </c>
      <c r="E29" s="88"/>
      <c r="F29" s="88">
        <v>35</v>
      </c>
      <c r="G29" s="88">
        <v>80</v>
      </c>
      <c r="H29" s="88">
        <v>0</v>
      </c>
      <c r="I29" s="88">
        <v>80</v>
      </c>
      <c r="J29" s="136">
        <v>0</v>
      </c>
    </row>
    <row r="30" spans="1:10" s="126" customFormat="1" ht="21" customHeight="1" x14ac:dyDescent="0.2">
      <c r="A30" s="288"/>
      <c r="B30" s="92" t="s">
        <v>171</v>
      </c>
      <c r="C30" s="229">
        <v>4</v>
      </c>
      <c r="D30" s="88">
        <v>2</v>
      </c>
      <c r="E30" s="88">
        <v>0</v>
      </c>
      <c r="F30" s="88">
        <v>35</v>
      </c>
      <c r="G30" s="88">
        <v>32</v>
      </c>
      <c r="H30" s="88"/>
      <c r="I30" s="88"/>
      <c r="J30" s="136"/>
    </row>
    <row r="31" spans="1:10" s="126" customFormat="1" ht="21" customHeight="1" x14ac:dyDescent="0.2">
      <c r="A31" s="287" t="s">
        <v>35</v>
      </c>
      <c r="B31" s="92" t="s">
        <v>7</v>
      </c>
      <c r="C31" s="229">
        <v>23</v>
      </c>
      <c r="D31" s="88">
        <v>2</v>
      </c>
      <c r="E31" s="88"/>
      <c r="F31" s="88">
        <v>60</v>
      </c>
      <c r="G31" s="88">
        <v>160</v>
      </c>
      <c r="H31" s="88">
        <v>0</v>
      </c>
      <c r="I31" s="88">
        <v>160</v>
      </c>
      <c r="J31" s="136">
        <v>0</v>
      </c>
    </row>
    <row r="32" spans="1:10" s="126" customFormat="1" ht="21" customHeight="1" x14ac:dyDescent="0.2">
      <c r="A32" s="288"/>
      <c r="B32" s="92" t="s">
        <v>171</v>
      </c>
      <c r="C32" s="229">
        <v>8</v>
      </c>
      <c r="D32" s="88">
        <v>2</v>
      </c>
      <c r="E32" s="88">
        <v>0</v>
      </c>
      <c r="F32" s="88">
        <v>60</v>
      </c>
      <c r="G32" s="88">
        <v>58</v>
      </c>
      <c r="H32" s="88"/>
      <c r="I32" s="88"/>
      <c r="J32" s="136"/>
    </row>
    <row r="33" spans="1:10" s="126" customFormat="1" ht="21" customHeight="1" x14ac:dyDescent="0.2">
      <c r="A33" s="287" t="s">
        <v>36</v>
      </c>
      <c r="B33" s="92" t="s">
        <v>7</v>
      </c>
      <c r="C33" s="229">
        <v>14</v>
      </c>
      <c r="D33" s="88">
        <v>4</v>
      </c>
      <c r="E33" s="88"/>
      <c r="F33" s="88">
        <v>42</v>
      </c>
      <c r="G33" s="88">
        <v>120</v>
      </c>
      <c r="H33" s="88">
        <v>0</v>
      </c>
      <c r="I33" s="88">
        <v>120</v>
      </c>
      <c r="J33" s="136">
        <v>0</v>
      </c>
    </row>
    <row r="34" spans="1:10" s="126" customFormat="1" ht="21" customHeight="1" x14ac:dyDescent="0.2">
      <c r="A34" s="288"/>
      <c r="B34" s="92" t="s">
        <v>171</v>
      </c>
      <c r="C34" s="229">
        <v>7</v>
      </c>
      <c r="D34" s="88">
        <v>4</v>
      </c>
      <c r="E34" s="88">
        <v>0</v>
      </c>
      <c r="F34" s="88">
        <v>42</v>
      </c>
      <c r="G34" s="88">
        <v>60</v>
      </c>
      <c r="H34" s="88"/>
      <c r="I34" s="88"/>
      <c r="J34" s="136"/>
    </row>
    <row r="35" spans="1:10" s="126" customFormat="1" ht="21" customHeight="1" x14ac:dyDescent="0.2">
      <c r="A35" s="287" t="s">
        <v>37</v>
      </c>
      <c r="B35" s="92" t="s">
        <v>7</v>
      </c>
      <c r="C35" s="229">
        <v>17</v>
      </c>
      <c r="D35" s="88">
        <v>4</v>
      </c>
      <c r="E35" s="88"/>
      <c r="F35" s="88">
        <v>41</v>
      </c>
      <c r="G35" s="88">
        <v>200</v>
      </c>
      <c r="H35" s="88">
        <v>0</v>
      </c>
      <c r="I35" s="88">
        <v>200</v>
      </c>
      <c r="J35" s="136">
        <v>0</v>
      </c>
    </row>
    <row r="36" spans="1:10" s="126" customFormat="1" ht="21" customHeight="1" x14ac:dyDescent="0.2">
      <c r="A36" s="288"/>
      <c r="B36" s="92" t="s">
        <v>171</v>
      </c>
      <c r="C36" s="229">
        <v>12</v>
      </c>
      <c r="D36" s="88">
        <v>4</v>
      </c>
      <c r="E36" s="88">
        <v>0</v>
      </c>
      <c r="F36" s="88">
        <v>41</v>
      </c>
      <c r="G36" s="88">
        <v>143</v>
      </c>
      <c r="H36" s="88"/>
      <c r="I36" s="88"/>
      <c r="J36" s="136"/>
    </row>
    <row r="37" spans="1:10" s="126" customFormat="1" ht="21" customHeight="1" x14ac:dyDescent="0.15">
      <c r="A37" s="92" t="s">
        <v>83</v>
      </c>
      <c r="B37" s="92" t="s">
        <v>7</v>
      </c>
      <c r="C37" s="229"/>
      <c r="D37" s="88">
        <v>40</v>
      </c>
      <c r="E37" s="88">
        <v>5</v>
      </c>
      <c r="F37" s="88">
        <v>45</v>
      </c>
      <c r="G37" s="88">
        <v>0</v>
      </c>
      <c r="H37" s="88">
        <v>0</v>
      </c>
      <c r="I37" s="88">
        <v>0</v>
      </c>
      <c r="J37" s="141"/>
    </row>
    <row r="38" spans="1:10" s="126" customFormat="1" ht="21" hidden="1" customHeight="1" x14ac:dyDescent="0.15">
      <c r="A38" s="137" t="s">
        <v>84</v>
      </c>
      <c r="B38" s="92" t="s">
        <v>7</v>
      </c>
      <c r="C38" s="229"/>
      <c r="D38" s="88">
        <v>4</v>
      </c>
      <c r="E38" s="88"/>
      <c r="F38" s="88">
        <v>0</v>
      </c>
      <c r="G38" s="88">
        <v>0</v>
      </c>
      <c r="H38" s="88"/>
      <c r="I38" s="88"/>
      <c r="J38" s="142"/>
    </row>
    <row r="39" spans="1:10" s="126" customFormat="1" ht="21" hidden="1" customHeight="1" x14ac:dyDescent="0.15">
      <c r="A39" s="137" t="s">
        <v>85</v>
      </c>
      <c r="B39" s="92" t="s">
        <v>7</v>
      </c>
      <c r="C39" s="229"/>
      <c r="D39" s="88">
        <v>2</v>
      </c>
      <c r="E39" s="88"/>
      <c r="F39" s="88">
        <v>0</v>
      </c>
      <c r="G39" s="88">
        <v>0</v>
      </c>
      <c r="H39" s="88"/>
      <c r="I39" s="88"/>
      <c r="J39" s="142"/>
    </row>
    <row r="40" spans="1:10" s="126" customFormat="1" ht="21" hidden="1" customHeight="1" x14ac:dyDescent="0.15">
      <c r="A40" s="137" t="s">
        <v>86</v>
      </c>
      <c r="B40" s="92" t="s">
        <v>7</v>
      </c>
      <c r="C40" s="229"/>
      <c r="D40" s="88">
        <v>3</v>
      </c>
      <c r="E40" s="88"/>
      <c r="F40" s="88">
        <v>0</v>
      </c>
      <c r="G40" s="88">
        <v>0</v>
      </c>
      <c r="H40" s="88"/>
      <c r="I40" s="88"/>
      <c r="J40" s="142"/>
    </row>
    <row r="41" spans="1:10" s="126" customFormat="1" ht="21" hidden="1" customHeight="1" x14ac:dyDescent="0.15">
      <c r="A41" s="137" t="s">
        <v>87</v>
      </c>
      <c r="B41" s="92" t="s">
        <v>7</v>
      </c>
      <c r="C41" s="229"/>
      <c r="D41" s="88">
        <v>3</v>
      </c>
      <c r="E41" s="88"/>
      <c r="F41" s="88">
        <v>0</v>
      </c>
      <c r="G41" s="88">
        <v>0</v>
      </c>
      <c r="H41" s="88"/>
      <c r="I41" s="88"/>
      <c r="J41" s="142"/>
    </row>
    <row r="42" spans="1:10" s="126" customFormat="1" ht="21" hidden="1" customHeight="1" x14ac:dyDescent="0.15">
      <c r="A42" s="137" t="s">
        <v>88</v>
      </c>
      <c r="B42" s="92" t="s">
        <v>7</v>
      </c>
      <c r="C42" s="229"/>
      <c r="D42" s="88">
        <v>2</v>
      </c>
      <c r="E42" s="88"/>
      <c r="F42" s="88">
        <v>0</v>
      </c>
      <c r="G42" s="88">
        <v>0</v>
      </c>
      <c r="H42" s="88"/>
      <c r="I42" s="88"/>
      <c r="J42" s="142"/>
    </row>
    <row r="43" spans="1:10" s="126" customFormat="1" ht="21" hidden="1" customHeight="1" x14ac:dyDescent="0.15">
      <c r="A43" s="137" t="s">
        <v>89</v>
      </c>
      <c r="B43" s="92" t="s">
        <v>7</v>
      </c>
      <c r="C43" s="229"/>
      <c r="D43" s="88">
        <v>4</v>
      </c>
      <c r="E43" s="88"/>
      <c r="F43" s="88">
        <v>0</v>
      </c>
      <c r="G43" s="88">
        <v>0</v>
      </c>
      <c r="H43" s="88"/>
      <c r="I43" s="88"/>
      <c r="J43" s="142"/>
    </row>
    <row r="44" spans="1:10" s="126" customFormat="1" ht="21" hidden="1" customHeight="1" x14ac:dyDescent="0.15">
      <c r="A44" s="137" t="s">
        <v>90</v>
      </c>
      <c r="B44" s="92" t="s">
        <v>7</v>
      </c>
      <c r="C44" s="229"/>
      <c r="D44" s="88">
        <v>4</v>
      </c>
      <c r="E44" s="88"/>
      <c r="F44" s="88">
        <v>0</v>
      </c>
      <c r="G44" s="88">
        <v>0</v>
      </c>
      <c r="H44" s="88"/>
      <c r="I44" s="88"/>
      <c r="J44" s="142"/>
    </row>
    <row r="45" spans="1:10" s="126" customFormat="1" ht="21" hidden="1" customHeight="1" x14ac:dyDescent="0.15">
      <c r="A45" s="137" t="s">
        <v>91</v>
      </c>
      <c r="B45" s="92" t="s">
        <v>7</v>
      </c>
      <c r="C45" s="229"/>
      <c r="D45" s="88">
        <v>2</v>
      </c>
      <c r="E45" s="88"/>
      <c r="F45" s="88">
        <v>0</v>
      </c>
      <c r="G45" s="88">
        <v>0</v>
      </c>
      <c r="H45" s="88"/>
      <c r="I45" s="88"/>
      <c r="J45" s="142"/>
    </row>
    <row r="46" spans="1:10" s="126" customFormat="1" ht="21" hidden="1" customHeight="1" x14ac:dyDescent="0.15">
      <c r="A46" s="137" t="s">
        <v>93</v>
      </c>
      <c r="B46" s="92" t="s">
        <v>7</v>
      </c>
      <c r="C46" s="229"/>
      <c r="D46" s="88">
        <v>3</v>
      </c>
      <c r="E46" s="88"/>
      <c r="F46" s="88">
        <v>0</v>
      </c>
      <c r="G46" s="88">
        <v>0</v>
      </c>
      <c r="H46" s="88"/>
      <c r="I46" s="88"/>
      <c r="J46" s="142"/>
    </row>
    <row r="47" spans="1:10" s="126" customFormat="1" ht="21" hidden="1" customHeight="1" x14ac:dyDescent="0.15">
      <c r="A47" s="137" t="s">
        <v>94</v>
      </c>
      <c r="B47" s="92" t="s">
        <v>7</v>
      </c>
      <c r="C47" s="229">
        <v>2</v>
      </c>
      <c r="D47" s="88">
        <v>2</v>
      </c>
      <c r="E47" s="88"/>
      <c r="F47" s="88">
        <v>0</v>
      </c>
      <c r="G47" s="88">
        <v>0</v>
      </c>
      <c r="H47" s="88"/>
      <c r="I47" s="88"/>
      <c r="J47" s="142"/>
    </row>
    <row r="48" spans="1:10" s="126" customFormat="1" ht="21" hidden="1" customHeight="1" x14ac:dyDescent="0.15">
      <c r="A48" s="137" t="s">
        <v>95</v>
      </c>
      <c r="B48" s="92" t="s">
        <v>7</v>
      </c>
      <c r="C48" s="229">
        <v>1</v>
      </c>
      <c r="D48" s="88">
        <v>3</v>
      </c>
      <c r="E48" s="88"/>
      <c r="F48" s="88">
        <v>0</v>
      </c>
      <c r="G48" s="88">
        <v>0</v>
      </c>
      <c r="H48" s="88"/>
      <c r="I48" s="88"/>
      <c r="J48" s="142"/>
    </row>
    <row r="49" spans="1:10" s="126" customFormat="1" ht="21" hidden="1" customHeight="1" x14ac:dyDescent="0.15">
      <c r="A49" s="137" t="s">
        <v>96</v>
      </c>
      <c r="B49" s="92" t="s">
        <v>7</v>
      </c>
      <c r="C49" s="229"/>
      <c r="D49" s="88">
        <v>3</v>
      </c>
      <c r="E49" s="88"/>
      <c r="F49" s="88">
        <v>0</v>
      </c>
      <c r="G49" s="88">
        <v>0</v>
      </c>
      <c r="H49" s="88"/>
      <c r="I49" s="88"/>
      <c r="J49" s="142"/>
    </row>
    <row r="50" spans="1:10" s="126" customFormat="1" ht="21" hidden="1" customHeight="1" x14ac:dyDescent="0.15">
      <c r="A50" s="137" t="s">
        <v>97</v>
      </c>
      <c r="B50" s="92" t="s">
        <v>7</v>
      </c>
      <c r="C50" s="229"/>
      <c r="D50" s="88">
        <v>3</v>
      </c>
      <c r="E50" s="88"/>
      <c r="F50" s="88">
        <v>0</v>
      </c>
      <c r="G50" s="88">
        <v>0</v>
      </c>
      <c r="H50" s="88"/>
      <c r="I50" s="88"/>
      <c r="J50" s="142"/>
    </row>
    <row r="51" spans="1:10" s="126" customFormat="1" ht="21" hidden="1" customHeight="1" x14ac:dyDescent="0.15">
      <c r="A51" s="137" t="s">
        <v>99</v>
      </c>
      <c r="B51" s="92" t="s">
        <v>7</v>
      </c>
      <c r="C51" s="229"/>
      <c r="D51" s="88"/>
      <c r="E51" s="88"/>
      <c r="F51" s="88">
        <v>0</v>
      </c>
      <c r="G51" s="88">
        <v>0</v>
      </c>
      <c r="H51" s="88"/>
      <c r="I51" s="88"/>
      <c r="J51" s="142"/>
    </row>
    <row r="52" spans="1:10" s="126" customFormat="1" ht="21" hidden="1" customHeight="1" x14ac:dyDescent="0.15">
      <c r="A52" s="137" t="s">
        <v>100</v>
      </c>
      <c r="B52" s="92" t="s">
        <v>7</v>
      </c>
      <c r="C52" s="229"/>
      <c r="D52" s="88">
        <v>2</v>
      </c>
      <c r="E52" s="88"/>
      <c r="F52" s="88">
        <v>0</v>
      </c>
      <c r="G52" s="88">
        <v>0</v>
      </c>
      <c r="H52" s="88"/>
      <c r="I52" s="88"/>
      <c r="J52" s="142"/>
    </row>
    <row r="53" spans="1:10" s="126" customFormat="1" ht="21" customHeight="1" x14ac:dyDescent="0.15">
      <c r="A53" s="92" t="s">
        <v>101</v>
      </c>
      <c r="B53" s="92" t="s">
        <v>7</v>
      </c>
      <c r="C53" s="229">
        <v>0</v>
      </c>
      <c r="D53" s="88">
        <v>25</v>
      </c>
      <c r="E53" s="88">
        <v>10</v>
      </c>
      <c r="F53" s="88">
        <v>15</v>
      </c>
      <c r="G53" s="88">
        <v>0</v>
      </c>
      <c r="H53" s="88">
        <v>0</v>
      </c>
      <c r="I53" s="88">
        <v>0</v>
      </c>
      <c r="J53" s="141"/>
    </row>
    <row r="54" spans="1:10" s="126" customFormat="1" ht="21" hidden="1" customHeight="1" x14ac:dyDescent="0.2">
      <c r="A54" s="138" t="s">
        <v>102</v>
      </c>
      <c r="B54" s="138"/>
      <c r="C54" s="88"/>
      <c r="D54" s="88"/>
      <c r="E54" s="139"/>
      <c r="F54" s="88">
        <v>0</v>
      </c>
      <c r="G54" s="88"/>
      <c r="H54" s="88"/>
      <c r="I54" s="88"/>
      <c r="J54" s="136"/>
    </row>
    <row r="55" spans="1:10" s="126" customFormat="1" ht="21" hidden="1" customHeight="1" x14ac:dyDescent="0.2">
      <c r="A55" s="138" t="s">
        <v>103</v>
      </c>
      <c r="B55" s="138"/>
      <c r="C55" s="88"/>
      <c r="D55" s="88">
        <v>2</v>
      </c>
      <c r="E55" s="139"/>
      <c r="F55" s="88">
        <v>0</v>
      </c>
      <c r="G55" s="88"/>
      <c r="H55" s="88"/>
      <c r="I55" s="88"/>
      <c r="J55" s="136"/>
    </row>
    <row r="56" spans="1:10" s="126" customFormat="1" ht="21" hidden="1" customHeight="1" x14ac:dyDescent="0.2">
      <c r="A56" s="138" t="s">
        <v>104</v>
      </c>
      <c r="B56" s="138"/>
      <c r="C56" s="88"/>
      <c r="D56" s="88">
        <v>3</v>
      </c>
      <c r="E56" s="139"/>
      <c r="F56" s="88">
        <v>0</v>
      </c>
      <c r="G56" s="88"/>
      <c r="H56" s="88"/>
      <c r="I56" s="88"/>
      <c r="J56" s="136"/>
    </row>
    <row r="57" spans="1:10" s="126" customFormat="1" ht="21" hidden="1" customHeight="1" x14ac:dyDescent="0.2">
      <c r="A57" s="138" t="s">
        <v>105</v>
      </c>
      <c r="B57" s="138"/>
      <c r="C57" s="88"/>
      <c r="D57" s="88">
        <v>2</v>
      </c>
      <c r="E57" s="139"/>
      <c r="F57" s="88">
        <v>0</v>
      </c>
      <c r="G57" s="88"/>
      <c r="H57" s="88"/>
      <c r="I57" s="88"/>
      <c r="J57" s="136"/>
    </row>
    <row r="58" spans="1:10" s="126" customFormat="1" ht="21" hidden="1" customHeight="1" x14ac:dyDescent="0.2">
      <c r="A58" s="138" t="s">
        <v>106</v>
      </c>
      <c r="B58" s="138"/>
      <c r="C58" s="88"/>
      <c r="D58" s="88"/>
      <c r="E58" s="139"/>
      <c r="F58" s="88">
        <v>0</v>
      </c>
      <c r="G58" s="88"/>
      <c r="H58" s="88"/>
      <c r="I58" s="88"/>
      <c r="J58" s="136"/>
    </row>
    <row r="59" spans="1:10" s="126" customFormat="1" ht="21" hidden="1" customHeight="1" x14ac:dyDescent="0.2">
      <c r="A59" s="138" t="s">
        <v>107</v>
      </c>
      <c r="B59" s="138"/>
      <c r="C59" s="88"/>
      <c r="D59" s="88">
        <v>2</v>
      </c>
      <c r="E59" s="139"/>
      <c r="F59" s="88">
        <v>0</v>
      </c>
      <c r="G59" s="88"/>
      <c r="H59" s="88"/>
      <c r="I59" s="88"/>
      <c r="J59" s="136"/>
    </row>
    <row r="60" spans="1:10" s="126" customFormat="1" ht="21" hidden="1" customHeight="1" x14ac:dyDescent="0.2">
      <c r="A60" s="138" t="s">
        <v>108</v>
      </c>
      <c r="B60" s="138"/>
      <c r="C60" s="88"/>
      <c r="D60" s="88">
        <v>2</v>
      </c>
      <c r="E60" s="139"/>
      <c r="F60" s="88">
        <v>0</v>
      </c>
      <c r="G60" s="88"/>
      <c r="H60" s="88"/>
      <c r="I60" s="88"/>
      <c r="J60" s="136"/>
    </row>
    <row r="61" spans="1:10" s="126" customFormat="1" ht="21" hidden="1" customHeight="1" x14ac:dyDescent="0.2">
      <c r="A61" s="138" t="s">
        <v>109</v>
      </c>
      <c r="B61" s="138"/>
      <c r="C61" s="88"/>
      <c r="D61" s="88"/>
      <c r="E61" s="139"/>
      <c r="F61" s="88">
        <v>0</v>
      </c>
      <c r="G61" s="88"/>
      <c r="H61" s="88"/>
      <c r="I61" s="88"/>
      <c r="J61" s="136"/>
    </row>
    <row r="62" spans="1:10" s="126" customFormat="1" ht="21" hidden="1" customHeight="1" x14ac:dyDescent="0.2">
      <c r="A62" s="138" t="s">
        <v>110</v>
      </c>
      <c r="B62" s="138"/>
      <c r="C62" s="88"/>
      <c r="D62" s="88">
        <v>2</v>
      </c>
      <c r="E62" s="139"/>
      <c r="F62" s="88">
        <v>0</v>
      </c>
      <c r="G62" s="88"/>
      <c r="H62" s="88"/>
      <c r="I62" s="88"/>
      <c r="J62" s="136"/>
    </row>
    <row r="63" spans="1:10" s="126" customFormat="1" ht="21" hidden="1" customHeight="1" x14ac:dyDescent="0.2">
      <c r="A63" s="138" t="s">
        <v>111</v>
      </c>
      <c r="B63" s="138"/>
      <c r="C63" s="88"/>
      <c r="D63" s="88">
        <v>2</v>
      </c>
      <c r="E63" s="139"/>
      <c r="F63" s="88">
        <v>0</v>
      </c>
      <c r="G63" s="88"/>
      <c r="H63" s="88"/>
      <c r="I63" s="88"/>
      <c r="J63" s="136"/>
    </row>
    <row r="64" spans="1:10" s="126" customFormat="1" ht="21" hidden="1" customHeight="1" x14ac:dyDescent="0.2">
      <c r="A64" s="138" t="s">
        <v>112</v>
      </c>
      <c r="B64" s="138"/>
      <c r="C64" s="88"/>
      <c r="D64" s="88">
        <v>2</v>
      </c>
      <c r="E64" s="139"/>
      <c r="F64" s="88">
        <v>0</v>
      </c>
      <c r="G64" s="88"/>
      <c r="H64" s="88"/>
      <c r="I64" s="88"/>
      <c r="J64" s="136"/>
    </row>
    <row r="65" spans="1:10" s="126" customFormat="1" ht="21" hidden="1" customHeight="1" x14ac:dyDescent="0.2">
      <c r="A65" s="138" t="s">
        <v>113</v>
      </c>
      <c r="B65" s="138"/>
      <c r="C65" s="88"/>
      <c r="D65" s="88">
        <v>2</v>
      </c>
      <c r="E65" s="139"/>
      <c r="F65" s="88">
        <v>0</v>
      </c>
      <c r="G65" s="88"/>
      <c r="H65" s="88"/>
      <c r="I65" s="88"/>
      <c r="J65" s="136"/>
    </row>
    <row r="66" spans="1:10" s="126" customFormat="1" ht="21" hidden="1" customHeight="1" x14ac:dyDescent="0.2">
      <c r="A66" s="138" t="s">
        <v>114</v>
      </c>
      <c r="B66" s="138"/>
      <c r="C66" s="88"/>
      <c r="D66" s="88">
        <v>2</v>
      </c>
      <c r="E66" s="139"/>
      <c r="F66" s="88">
        <v>0</v>
      </c>
      <c r="G66" s="88"/>
      <c r="H66" s="88"/>
      <c r="I66" s="88"/>
      <c r="J66" s="136"/>
    </row>
    <row r="67" spans="1:10" s="126" customFormat="1" ht="21" hidden="1" customHeight="1" x14ac:dyDescent="0.2">
      <c r="A67" s="138" t="s">
        <v>115</v>
      </c>
      <c r="B67" s="138"/>
      <c r="C67" s="88"/>
      <c r="D67" s="88">
        <v>2</v>
      </c>
      <c r="E67" s="139"/>
      <c r="F67" s="88">
        <v>0</v>
      </c>
      <c r="G67" s="88"/>
      <c r="H67" s="88"/>
      <c r="I67" s="88"/>
      <c r="J67" s="136"/>
    </row>
    <row r="68" spans="1:10" s="126" customFormat="1" ht="21" hidden="1" customHeight="1" x14ac:dyDescent="0.2">
      <c r="A68" s="138" t="s">
        <v>116</v>
      </c>
      <c r="B68" s="138"/>
      <c r="C68" s="88"/>
      <c r="D68" s="88">
        <v>2</v>
      </c>
      <c r="E68" s="139"/>
      <c r="F68" s="88">
        <v>0</v>
      </c>
      <c r="G68" s="88"/>
      <c r="H68" s="88"/>
      <c r="I68" s="88"/>
      <c r="J68" s="136"/>
    </row>
    <row r="69" spans="1:10" s="126" customFormat="1" ht="21" hidden="1" customHeight="1" x14ac:dyDescent="0.2">
      <c r="A69" s="138" t="s">
        <v>117</v>
      </c>
      <c r="B69" s="138"/>
      <c r="C69" s="88"/>
      <c r="D69" s="88"/>
      <c r="E69" s="139"/>
      <c r="F69" s="88">
        <v>0</v>
      </c>
      <c r="G69" s="88"/>
      <c r="H69" s="88"/>
      <c r="I69" s="88"/>
      <c r="J69" s="136"/>
    </row>
  </sheetData>
  <mergeCells count="29">
    <mergeCell ref="H4:H5"/>
    <mergeCell ref="I4:I5"/>
    <mergeCell ref="J3:J5"/>
    <mergeCell ref="A3:B5"/>
    <mergeCell ref="C4:C5"/>
    <mergeCell ref="D4:D5"/>
    <mergeCell ref="E4:E5"/>
    <mergeCell ref="F4:F5"/>
    <mergeCell ref="G4:G5"/>
    <mergeCell ref="A27:A28"/>
    <mergeCell ref="A29:A30"/>
    <mergeCell ref="A31:A32"/>
    <mergeCell ref="A33:A34"/>
    <mergeCell ref="A35:A36"/>
    <mergeCell ref="A17:A18"/>
    <mergeCell ref="A19:A20"/>
    <mergeCell ref="A21:A22"/>
    <mergeCell ref="A23:A24"/>
    <mergeCell ref="A25:A26"/>
    <mergeCell ref="A6:A8"/>
    <mergeCell ref="A9:A10"/>
    <mergeCell ref="A11:A12"/>
    <mergeCell ref="A13:A14"/>
    <mergeCell ref="A15:A16"/>
    <mergeCell ref="A1:J1"/>
    <mergeCell ref="C2:D2"/>
    <mergeCell ref="M2:P2"/>
    <mergeCell ref="D3:E3"/>
    <mergeCell ref="F3:I3"/>
  </mergeCells>
  <phoneticPr fontId="31" type="noConversion"/>
  <printOptions horizontalCentered="1"/>
  <pageMargins left="0.28000000000000003" right="0.16" top="0.55000000000000004" bottom="0.35" header="0.28000000000000003" footer="0.2"/>
  <pageSetup paperSize="9" scale="94" fitToHeight="0" orientation="portrait"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10"/>
  <sheetViews>
    <sheetView showZeros="0" workbookViewId="0">
      <pane ySplit="7" topLeftCell="A8" activePane="bottomLeft" state="frozen"/>
      <selection pane="bottomLeft" activeCell="F13" sqref="F13"/>
    </sheetView>
  </sheetViews>
  <sheetFormatPr defaultColWidth="9" defaultRowHeight="14.25" x14ac:dyDescent="0.15"/>
  <cols>
    <col min="1" max="1" width="11.75" style="12" customWidth="1"/>
    <col min="2" max="2" width="6.625" style="12" customWidth="1"/>
    <col min="3" max="3" width="9.5" style="12" customWidth="1"/>
    <col min="4" max="4" width="6.375" style="98" customWidth="1"/>
    <col min="5" max="5" width="9.625" style="98" customWidth="1"/>
    <col min="6" max="6" width="8.875" style="98" customWidth="1"/>
    <col min="7" max="7" width="7" style="98" customWidth="1"/>
    <col min="8" max="8" width="9.125" style="98" customWidth="1"/>
    <col min="9" max="10" width="7.375" style="98" customWidth="1"/>
    <col min="11" max="11" width="7.25" style="98" customWidth="1"/>
    <col min="12" max="12" width="6.125" style="98" customWidth="1"/>
    <col min="13" max="13" width="6.75" style="98" customWidth="1"/>
    <col min="14" max="14" width="5.75" style="12" customWidth="1"/>
    <col min="15" max="15" width="9.125" style="98" customWidth="1"/>
    <col min="16" max="16384" width="9" style="12"/>
  </cols>
  <sheetData>
    <row r="1" spans="1:15" s="117" customFormat="1" ht="33" customHeight="1" x14ac:dyDescent="0.15">
      <c r="A1" s="297" t="s">
        <v>172</v>
      </c>
      <c r="B1" s="297"/>
      <c r="C1" s="297"/>
      <c r="D1" s="297"/>
      <c r="E1" s="297"/>
      <c r="F1" s="297"/>
      <c r="G1" s="297"/>
      <c r="H1" s="297"/>
      <c r="I1" s="297"/>
      <c r="J1" s="297"/>
      <c r="K1" s="298"/>
      <c r="L1" s="297"/>
      <c r="M1" s="297"/>
      <c r="N1" s="297"/>
      <c r="O1" s="299"/>
    </row>
    <row r="2" spans="1:15" s="117" customFormat="1" ht="14.25" customHeight="1" x14ac:dyDescent="0.15">
      <c r="A2" s="99" t="s">
        <v>159</v>
      </c>
      <c r="B2" s="118"/>
      <c r="C2" s="118"/>
      <c r="D2" s="119"/>
      <c r="E2" s="119"/>
      <c r="F2" s="119"/>
      <c r="G2" s="119"/>
      <c r="H2" s="119"/>
      <c r="I2" s="119"/>
      <c r="J2" s="119"/>
      <c r="K2" s="119"/>
      <c r="L2" s="119"/>
      <c r="M2" s="300"/>
      <c r="N2" s="300"/>
      <c r="O2" s="301"/>
    </row>
    <row r="3" spans="1:15" s="117" customFormat="1" ht="14.25" customHeight="1" x14ac:dyDescent="0.15">
      <c r="A3" s="302" t="s">
        <v>72</v>
      </c>
      <c r="B3" s="302" t="s">
        <v>173</v>
      </c>
      <c r="C3" s="302"/>
      <c r="D3" s="302"/>
      <c r="E3" s="302" t="s">
        <v>174</v>
      </c>
      <c r="F3" s="302"/>
      <c r="G3" s="302"/>
      <c r="H3" s="302"/>
      <c r="I3" s="302"/>
      <c r="J3" s="302"/>
      <c r="K3" s="304"/>
      <c r="L3" s="303" t="s">
        <v>175</v>
      </c>
      <c r="M3" s="302" t="s">
        <v>118</v>
      </c>
      <c r="N3" s="302"/>
      <c r="O3" s="303" t="s">
        <v>119</v>
      </c>
    </row>
    <row r="4" spans="1:15" s="117" customFormat="1" ht="40.5" customHeight="1" x14ac:dyDescent="0.15">
      <c r="A4" s="302"/>
      <c r="B4" s="302"/>
      <c r="C4" s="302"/>
      <c r="D4" s="302"/>
      <c r="E4" s="302"/>
      <c r="F4" s="302"/>
      <c r="G4" s="302"/>
      <c r="H4" s="302"/>
      <c r="I4" s="302"/>
      <c r="J4" s="302"/>
      <c r="K4" s="304"/>
      <c r="L4" s="303"/>
      <c r="M4" s="302"/>
      <c r="N4" s="302"/>
      <c r="O4" s="303"/>
    </row>
    <row r="5" spans="1:15" s="117" customFormat="1" ht="14.25" customHeight="1" x14ac:dyDescent="0.15">
      <c r="A5" s="302"/>
      <c r="B5" s="302" t="s">
        <v>176</v>
      </c>
      <c r="C5" s="302" t="s">
        <v>177</v>
      </c>
      <c r="D5" s="303" t="s">
        <v>178</v>
      </c>
      <c r="E5" s="303" t="s">
        <v>179</v>
      </c>
      <c r="F5" s="303" t="s">
        <v>180</v>
      </c>
      <c r="G5" s="303" t="s">
        <v>181</v>
      </c>
      <c r="H5" s="303" t="s">
        <v>182</v>
      </c>
      <c r="I5" s="303" t="s">
        <v>120</v>
      </c>
      <c r="J5" s="303" t="s">
        <v>183</v>
      </c>
      <c r="K5" s="303" t="s">
        <v>184</v>
      </c>
      <c r="L5" s="303" t="s">
        <v>185</v>
      </c>
      <c r="M5" s="303" t="s">
        <v>121</v>
      </c>
      <c r="N5" s="302" t="s">
        <v>122</v>
      </c>
      <c r="O5" s="303"/>
    </row>
    <row r="6" spans="1:15" s="117" customFormat="1" ht="30" customHeight="1" x14ac:dyDescent="0.15">
      <c r="A6" s="302"/>
      <c r="B6" s="302"/>
      <c r="C6" s="302"/>
      <c r="D6" s="303"/>
      <c r="E6" s="303"/>
      <c r="F6" s="303" t="s">
        <v>123</v>
      </c>
      <c r="G6" s="303" t="s">
        <v>123</v>
      </c>
      <c r="H6" s="303" t="s">
        <v>123</v>
      </c>
      <c r="I6" s="303" t="s">
        <v>123</v>
      </c>
      <c r="J6" s="303"/>
      <c r="K6" s="303"/>
      <c r="L6" s="303"/>
      <c r="M6" s="303"/>
      <c r="N6" s="302"/>
      <c r="O6" s="303"/>
    </row>
    <row r="7" spans="1:15" s="117" customFormat="1" ht="14.25" customHeight="1" x14ac:dyDescent="0.15">
      <c r="A7" s="302"/>
      <c r="B7" s="302"/>
      <c r="C7" s="302"/>
      <c r="D7" s="303"/>
      <c r="E7" s="303"/>
      <c r="F7" s="303"/>
      <c r="G7" s="303"/>
      <c r="H7" s="303"/>
      <c r="I7" s="303"/>
      <c r="J7" s="303"/>
      <c r="K7" s="303"/>
      <c r="L7" s="303"/>
      <c r="M7" s="303"/>
      <c r="N7" s="302"/>
      <c r="O7" s="303"/>
    </row>
    <row r="8" spans="1:15" ht="19.5" customHeight="1" x14ac:dyDescent="0.15">
      <c r="A8" s="120" t="s">
        <v>186</v>
      </c>
      <c r="B8" s="121">
        <f>B9+B10+B11+B12+B13+B14+B15+B16+B17+B18+B19+B20+B21+B22+B23+B24+B25</f>
        <v>1</v>
      </c>
      <c r="C8" s="121">
        <f>C9+C10+C11+C12+C13+C14+C15+C16+C17+C18+C19+C20+C21+C22+C23+C24+C25</f>
        <v>40</v>
      </c>
      <c r="D8" s="121">
        <f t="shared" ref="D8:O8" si="0">D9+D10+D11+D12+D13+D14+D15+D16+D17+D18+D19+D20+D21+D22+D23+D24+D25</f>
        <v>0</v>
      </c>
      <c r="E8" s="121">
        <f t="shared" si="0"/>
        <v>100</v>
      </c>
      <c r="F8" s="121">
        <f t="shared" si="0"/>
        <v>73</v>
      </c>
      <c r="G8" s="121">
        <f t="shared" si="0"/>
        <v>137</v>
      </c>
      <c r="H8" s="121">
        <f t="shared" si="0"/>
        <v>15</v>
      </c>
      <c r="I8" s="121">
        <f t="shared" si="0"/>
        <v>4305</v>
      </c>
      <c r="J8" s="121">
        <f t="shared" si="0"/>
        <v>40</v>
      </c>
      <c r="K8" s="121">
        <f t="shared" si="0"/>
        <v>40</v>
      </c>
      <c r="L8" s="121">
        <f t="shared" si="0"/>
        <v>100</v>
      </c>
      <c r="M8" s="121">
        <f t="shared" si="0"/>
        <v>15</v>
      </c>
      <c r="N8" s="121">
        <f t="shared" si="0"/>
        <v>73</v>
      </c>
      <c r="O8" s="121">
        <f t="shared" si="0"/>
        <v>480</v>
      </c>
    </row>
    <row r="9" spans="1:15" ht="19.5" customHeight="1" x14ac:dyDescent="0.15">
      <c r="A9" s="120" t="s">
        <v>187</v>
      </c>
      <c r="B9" s="122">
        <v>1</v>
      </c>
      <c r="C9" s="123"/>
      <c r="D9" s="123"/>
      <c r="E9" s="123"/>
      <c r="F9" s="123"/>
      <c r="G9" s="123"/>
      <c r="H9" s="123">
        <v>1</v>
      </c>
      <c r="I9" s="123"/>
      <c r="J9" s="123"/>
      <c r="K9" s="123"/>
      <c r="L9" s="123"/>
      <c r="M9" s="123">
        <v>1</v>
      </c>
      <c r="N9" s="122"/>
      <c r="O9" s="123"/>
    </row>
    <row r="10" spans="1:15" ht="19.5" customHeight="1" x14ac:dyDescent="0.15">
      <c r="A10" s="26" t="s">
        <v>24</v>
      </c>
      <c r="B10" s="124"/>
      <c r="C10" s="125">
        <v>4</v>
      </c>
      <c r="D10" s="124">
        <v>0</v>
      </c>
      <c r="E10" s="125">
        <v>13</v>
      </c>
      <c r="F10" s="125">
        <v>6</v>
      </c>
      <c r="G10" s="125">
        <v>14</v>
      </c>
      <c r="H10" s="125">
        <v>1</v>
      </c>
      <c r="I10" s="125">
        <v>360</v>
      </c>
      <c r="J10" s="125">
        <v>4</v>
      </c>
      <c r="K10" s="125">
        <v>4</v>
      </c>
      <c r="L10" s="125">
        <v>13</v>
      </c>
      <c r="M10" s="125">
        <v>1</v>
      </c>
      <c r="N10" s="124">
        <v>6</v>
      </c>
      <c r="O10" s="125">
        <v>25</v>
      </c>
    </row>
    <row r="11" spans="1:15" ht="19.5" customHeight="1" x14ac:dyDescent="0.15">
      <c r="A11" s="26" t="s">
        <v>25</v>
      </c>
      <c r="B11" s="125"/>
      <c r="C11" s="125">
        <v>4</v>
      </c>
      <c r="D11" s="125">
        <v>0</v>
      </c>
      <c r="E11" s="125">
        <v>11</v>
      </c>
      <c r="F11" s="125">
        <v>6</v>
      </c>
      <c r="G11" s="125">
        <v>12</v>
      </c>
      <c r="H11" s="125">
        <v>1</v>
      </c>
      <c r="I11" s="125">
        <v>325</v>
      </c>
      <c r="J11" s="125">
        <v>4</v>
      </c>
      <c r="K11" s="125">
        <v>4</v>
      </c>
      <c r="L11" s="125">
        <v>11</v>
      </c>
      <c r="M11" s="125">
        <v>1</v>
      </c>
      <c r="N11" s="125">
        <v>6</v>
      </c>
      <c r="O11" s="125">
        <v>53</v>
      </c>
    </row>
    <row r="12" spans="1:15" ht="19.5" customHeight="1" x14ac:dyDescent="0.15">
      <c r="A12" s="26" t="s">
        <v>26</v>
      </c>
      <c r="B12" s="125"/>
      <c r="C12" s="125">
        <v>4</v>
      </c>
      <c r="D12" s="125">
        <v>0</v>
      </c>
      <c r="E12" s="125">
        <v>13</v>
      </c>
      <c r="F12" s="125">
        <v>8</v>
      </c>
      <c r="G12" s="125">
        <v>20</v>
      </c>
      <c r="H12" s="125">
        <v>1</v>
      </c>
      <c r="I12" s="125">
        <v>580</v>
      </c>
      <c r="J12" s="125">
        <v>4</v>
      </c>
      <c r="K12" s="125">
        <v>4</v>
      </c>
      <c r="L12" s="125">
        <v>13</v>
      </c>
      <c r="M12" s="125">
        <v>1</v>
      </c>
      <c r="N12" s="125">
        <v>10</v>
      </c>
      <c r="O12" s="125">
        <v>64</v>
      </c>
    </row>
    <row r="13" spans="1:15" ht="19.5" customHeight="1" x14ac:dyDescent="0.15">
      <c r="A13" s="26" t="s">
        <v>27</v>
      </c>
      <c r="B13" s="125"/>
      <c r="C13" s="125">
        <v>2</v>
      </c>
      <c r="D13" s="125">
        <v>0</v>
      </c>
      <c r="E13" s="125">
        <v>8</v>
      </c>
      <c r="F13" s="125">
        <v>4</v>
      </c>
      <c r="G13" s="125">
        <v>9</v>
      </c>
      <c r="H13" s="125">
        <v>1</v>
      </c>
      <c r="I13" s="125">
        <v>130</v>
      </c>
      <c r="J13" s="125">
        <v>2</v>
      </c>
      <c r="K13" s="125">
        <v>2</v>
      </c>
      <c r="L13" s="125">
        <v>8</v>
      </c>
      <c r="M13" s="125">
        <v>1</v>
      </c>
      <c r="N13" s="125">
        <v>4</v>
      </c>
      <c r="O13" s="125">
        <v>28</v>
      </c>
    </row>
    <row r="14" spans="1:15" ht="19.5" customHeight="1" x14ac:dyDescent="0.15">
      <c r="A14" s="26" t="s">
        <v>28</v>
      </c>
      <c r="B14" s="125"/>
      <c r="C14" s="125">
        <v>2</v>
      </c>
      <c r="D14" s="125">
        <v>0</v>
      </c>
      <c r="E14" s="125">
        <v>0</v>
      </c>
      <c r="F14" s="125">
        <v>1</v>
      </c>
      <c r="G14" s="125">
        <v>5</v>
      </c>
      <c r="H14" s="125">
        <v>1</v>
      </c>
      <c r="I14" s="125">
        <v>50</v>
      </c>
      <c r="J14" s="125">
        <v>2</v>
      </c>
      <c r="K14" s="125">
        <v>2</v>
      </c>
      <c r="L14" s="125">
        <v>0</v>
      </c>
      <c r="M14" s="125">
        <v>1</v>
      </c>
      <c r="N14" s="125">
        <v>1</v>
      </c>
      <c r="O14" s="125">
        <v>3</v>
      </c>
    </row>
    <row r="15" spans="1:15" ht="19.5" customHeight="1" x14ac:dyDescent="0.15">
      <c r="A15" s="26" t="s">
        <v>29</v>
      </c>
      <c r="B15" s="125"/>
      <c r="C15" s="125">
        <v>2</v>
      </c>
      <c r="D15" s="125">
        <v>0</v>
      </c>
      <c r="E15" s="125">
        <v>0</v>
      </c>
      <c r="F15" s="125">
        <v>2</v>
      </c>
      <c r="G15" s="125">
        <v>5</v>
      </c>
      <c r="H15" s="125">
        <v>1</v>
      </c>
      <c r="I15" s="125">
        <v>85</v>
      </c>
      <c r="J15" s="125">
        <v>2</v>
      </c>
      <c r="K15" s="125">
        <v>2</v>
      </c>
      <c r="L15" s="125">
        <v>0</v>
      </c>
      <c r="M15" s="125">
        <v>1</v>
      </c>
      <c r="N15" s="125">
        <v>2</v>
      </c>
      <c r="O15" s="125">
        <v>8</v>
      </c>
    </row>
    <row r="16" spans="1:15" ht="19.5" customHeight="1" x14ac:dyDescent="0.15">
      <c r="A16" s="26" t="s">
        <v>30</v>
      </c>
      <c r="B16" s="125"/>
      <c r="C16" s="125">
        <v>2</v>
      </c>
      <c r="D16" s="125">
        <v>0</v>
      </c>
      <c r="E16" s="125">
        <v>1</v>
      </c>
      <c r="F16" s="125">
        <v>2</v>
      </c>
      <c r="G16" s="125">
        <v>5</v>
      </c>
      <c r="H16" s="125">
        <v>1</v>
      </c>
      <c r="I16" s="125">
        <v>360</v>
      </c>
      <c r="J16" s="125">
        <v>2</v>
      </c>
      <c r="K16" s="125">
        <v>2</v>
      </c>
      <c r="L16" s="125">
        <v>1</v>
      </c>
      <c r="M16" s="125">
        <v>1</v>
      </c>
      <c r="N16" s="125"/>
      <c r="O16" s="125">
        <v>9</v>
      </c>
    </row>
    <row r="17" spans="1:15" ht="19.5" customHeight="1" x14ac:dyDescent="0.15">
      <c r="A17" s="26" t="s">
        <v>31</v>
      </c>
      <c r="B17" s="125"/>
      <c r="C17" s="125">
        <v>2</v>
      </c>
      <c r="D17" s="125">
        <v>0</v>
      </c>
      <c r="E17" s="125">
        <v>6</v>
      </c>
      <c r="F17" s="125">
        <v>2</v>
      </c>
      <c r="G17" s="125">
        <v>7</v>
      </c>
      <c r="H17" s="125">
        <v>1</v>
      </c>
      <c r="I17" s="125">
        <v>610</v>
      </c>
      <c r="J17" s="125">
        <v>2</v>
      </c>
      <c r="K17" s="125">
        <v>2</v>
      </c>
      <c r="L17" s="125">
        <v>6</v>
      </c>
      <c r="M17" s="125">
        <v>1</v>
      </c>
      <c r="N17" s="125">
        <v>2</v>
      </c>
      <c r="O17" s="125">
        <v>13</v>
      </c>
    </row>
    <row r="18" spans="1:15" ht="19.5" customHeight="1" x14ac:dyDescent="0.15">
      <c r="A18" s="26" t="s">
        <v>32</v>
      </c>
      <c r="B18" s="125"/>
      <c r="C18" s="125">
        <v>2</v>
      </c>
      <c r="D18" s="125">
        <v>0</v>
      </c>
      <c r="E18" s="125">
        <v>7</v>
      </c>
      <c r="F18" s="125">
        <v>4</v>
      </c>
      <c r="G18" s="125">
        <v>9</v>
      </c>
      <c r="H18" s="125">
        <v>1</v>
      </c>
      <c r="I18" s="125">
        <v>430</v>
      </c>
      <c r="J18" s="125">
        <v>2</v>
      </c>
      <c r="K18" s="125">
        <v>2</v>
      </c>
      <c r="L18" s="125">
        <v>7</v>
      </c>
      <c r="M18" s="125">
        <v>1</v>
      </c>
      <c r="N18" s="125">
        <v>4</v>
      </c>
      <c r="O18" s="125">
        <v>6</v>
      </c>
    </row>
    <row r="19" spans="1:15" ht="19.5" customHeight="1" x14ac:dyDescent="0.15">
      <c r="A19" s="26" t="s">
        <v>33</v>
      </c>
      <c r="B19" s="125"/>
      <c r="C19" s="125">
        <v>5</v>
      </c>
      <c r="D19" s="125">
        <v>0</v>
      </c>
      <c r="E19" s="125">
        <v>12</v>
      </c>
      <c r="F19" s="125">
        <v>12</v>
      </c>
      <c r="G19" s="125">
        <v>14</v>
      </c>
      <c r="H19" s="125">
        <v>1</v>
      </c>
      <c r="I19" s="125">
        <v>520</v>
      </c>
      <c r="J19" s="125">
        <v>5</v>
      </c>
      <c r="K19" s="125">
        <v>5</v>
      </c>
      <c r="L19" s="125">
        <v>12</v>
      </c>
      <c r="M19" s="125">
        <v>1</v>
      </c>
      <c r="N19" s="125">
        <v>12</v>
      </c>
      <c r="O19" s="125">
        <v>113</v>
      </c>
    </row>
    <row r="20" spans="1:15" ht="19.5" customHeight="1" x14ac:dyDescent="0.15">
      <c r="A20" s="26" t="s">
        <v>34</v>
      </c>
      <c r="B20" s="125"/>
      <c r="C20" s="125">
        <v>2</v>
      </c>
      <c r="D20" s="125">
        <v>0</v>
      </c>
      <c r="E20" s="125">
        <v>5</v>
      </c>
      <c r="F20" s="125">
        <v>5</v>
      </c>
      <c r="G20" s="125">
        <v>7</v>
      </c>
      <c r="H20" s="125">
        <v>1</v>
      </c>
      <c r="I20" s="125">
        <v>135</v>
      </c>
      <c r="J20" s="125">
        <v>2</v>
      </c>
      <c r="K20" s="125">
        <v>2</v>
      </c>
      <c r="L20" s="125">
        <v>5</v>
      </c>
      <c r="M20" s="125">
        <v>1</v>
      </c>
      <c r="N20" s="125">
        <v>5</v>
      </c>
      <c r="O20" s="125">
        <v>16</v>
      </c>
    </row>
    <row r="21" spans="1:15" ht="19.5" customHeight="1" x14ac:dyDescent="0.15">
      <c r="A21" s="26" t="s">
        <v>35</v>
      </c>
      <c r="B21" s="125"/>
      <c r="C21" s="125">
        <v>5</v>
      </c>
      <c r="D21" s="125">
        <v>0</v>
      </c>
      <c r="E21" s="125">
        <v>11</v>
      </c>
      <c r="F21" s="125">
        <v>11</v>
      </c>
      <c r="G21" s="125">
        <v>13</v>
      </c>
      <c r="H21" s="125">
        <v>1</v>
      </c>
      <c r="I21" s="125">
        <v>325</v>
      </c>
      <c r="J21" s="125">
        <v>5</v>
      </c>
      <c r="K21" s="125">
        <v>5</v>
      </c>
      <c r="L21" s="125">
        <v>11</v>
      </c>
      <c r="M21" s="125">
        <v>1</v>
      </c>
      <c r="N21" s="125">
        <v>11</v>
      </c>
      <c r="O21" s="125">
        <v>86</v>
      </c>
    </row>
    <row r="22" spans="1:15" ht="19.5" customHeight="1" x14ac:dyDescent="0.15">
      <c r="A22" s="26" t="s">
        <v>36</v>
      </c>
      <c r="B22" s="125"/>
      <c r="C22" s="125">
        <v>2</v>
      </c>
      <c r="D22" s="125">
        <v>0</v>
      </c>
      <c r="E22" s="125">
        <v>6</v>
      </c>
      <c r="F22" s="125">
        <v>5</v>
      </c>
      <c r="G22" s="125">
        <v>8</v>
      </c>
      <c r="H22" s="125">
        <v>1</v>
      </c>
      <c r="I22" s="125">
        <v>190</v>
      </c>
      <c r="J22" s="125">
        <v>2</v>
      </c>
      <c r="K22" s="125">
        <v>2</v>
      </c>
      <c r="L22" s="125">
        <v>6</v>
      </c>
      <c r="M22" s="125">
        <v>1</v>
      </c>
      <c r="N22" s="125">
        <v>5</v>
      </c>
      <c r="O22" s="125">
        <v>27</v>
      </c>
    </row>
    <row r="23" spans="1:15" ht="19.5" customHeight="1" x14ac:dyDescent="0.15">
      <c r="A23" s="26" t="s">
        <v>37</v>
      </c>
      <c r="B23" s="125"/>
      <c r="C23" s="125">
        <v>2</v>
      </c>
      <c r="D23" s="125">
        <v>0</v>
      </c>
      <c r="E23" s="125">
        <v>7</v>
      </c>
      <c r="F23" s="125">
        <v>5</v>
      </c>
      <c r="G23" s="125">
        <v>9</v>
      </c>
      <c r="H23" s="125">
        <v>1</v>
      </c>
      <c r="I23" s="125">
        <v>205</v>
      </c>
      <c r="J23" s="125">
        <v>2</v>
      </c>
      <c r="K23" s="125">
        <v>2</v>
      </c>
      <c r="L23" s="125">
        <v>7</v>
      </c>
      <c r="M23" s="125">
        <v>1</v>
      </c>
      <c r="N23" s="125">
        <v>5</v>
      </c>
      <c r="O23" s="125">
        <v>29</v>
      </c>
    </row>
    <row r="24" spans="1:15" ht="19.5" customHeight="1" x14ac:dyDescent="0.15">
      <c r="A24" s="26" t="s">
        <v>188</v>
      </c>
      <c r="B24" s="125">
        <f t="shared" ref="B24:M24" si="1">SUM(B25:B39)</f>
        <v>0</v>
      </c>
      <c r="C24" s="125">
        <f t="shared" si="1"/>
        <v>0</v>
      </c>
      <c r="D24" s="125">
        <f t="shared" si="1"/>
        <v>0</v>
      </c>
      <c r="E24" s="125">
        <f t="shared" si="1"/>
        <v>0</v>
      </c>
      <c r="F24" s="125">
        <f t="shared" si="1"/>
        <v>0</v>
      </c>
      <c r="G24" s="125">
        <f t="shared" si="1"/>
        <v>0</v>
      </c>
      <c r="H24" s="125">
        <f t="shared" si="1"/>
        <v>0</v>
      </c>
      <c r="I24" s="125">
        <f t="shared" si="1"/>
        <v>0</v>
      </c>
      <c r="J24" s="125">
        <f t="shared" si="1"/>
        <v>0</v>
      </c>
      <c r="K24" s="125">
        <f t="shared" si="1"/>
        <v>0</v>
      </c>
      <c r="L24" s="125">
        <f t="shared" si="1"/>
        <v>0</v>
      </c>
      <c r="M24" s="125">
        <f t="shared" si="1"/>
        <v>0</v>
      </c>
      <c r="N24" s="125"/>
      <c r="O24" s="125"/>
    </row>
    <row r="25" spans="1:15" ht="19.5" hidden="1" customHeight="1" x14ac:dyDescent="0.15">
      <c r="A25" s="26" t="s">
        <v>84</v>
      </c>
      <c r="B25" s="125"/>
      <c r="C25" s="125"/>
      <c r="D25" s="125"/>
      <c r="E25" s="125"/>
      <c r="F25" s="125"/>
      <c r="G25" s="125"/>
      <c r="H25" s="125"/>
      <c r="I25" s="125"/>
      <c r="J25" s="125"/>
      <c r="K25" s="125"/>
      <c r="L25" s="125"/>
      <c r="M25" s="125"/>
      <c r="N25" s="125"/>
      <c r="O25" s="125"/>
    </row>
    <row r="26" spans="1:15" ht="19.5" hidden="1" customHeight="1" x14ac:dyDescent="0.15">
      <c r="A26" s="26" t="s">
        <v>85</v>
      </c>
      <c r="B26" s="125"/>
      <c r="C26" s="125"/>
      <c r="D26" s="125"/>
      <c r="E26" s="125"/>
      <c r="F26" s="125"/>
      <c r="G26" s="125"/>
      <c r="H26" s="125"/>
      <c r="I26" s="125"/>
      <c r="J26" s="125"/>
      <c r="K26" s="125"/>
      <c r="L26" s="125"/>
      <c r="M26" s="125"/>
      <c r="N26" s="125"/>
      <c r="O26" s="125"/>
    </row>
    <row r="27" spans="1:15" ht="19.5" hidden="1" customHeight="1" x14ac:dyDescent="0.15">
      <c r="A27" s="26" t="s">
        <v>86</v>
      </c>
      <c r="B27" s="125"/>
      <c r="C27" s="125"/>
      <c r="D27" s="125"/>
      <c r="E27" s="125"/>
      <c r="F27" s="125"/>
      <c r="G27" s="125"/>
      <c r="H27" s="125"/>
      <c r="I27" s="125"/>
      <c r="J27" s="125"/>
      <c r="K27" s="125"/>
      <c r="L27" s="125"/>
      <c r="M27" s="125"/>
      <c r="N27" s="125"/>
      <c r="O27" s="125"/>
    </row>
    <row r="28" spans="1:15" ht="19.5" hidden="1" customHeight="1" x14ac:dyDescent="0.15">
      <c r="A28" s="26" t="s">
        <v>87</v>
      </c>
      <c r="B28" s="125"/>
      <c r="C28" s="125"/>
      <c r="D28" s="125"/>
      <c r="E28" s="125"/>
      <c r="F28" s="125"/>
      <c r="G28" s="125"/>
      <c r="H28" s="125"/>
      <c r="I28" s="125"/>
      <c r="J28" s="125"/>
      <c r="K28" s="125"/>
      <c r="L28" s="125"/>
      <c r="M28" s="125"/>
      <c r="N28" s="125"/>
      <c r="O28" s="125"/>
    </row>
    <row r="29" spans="1:15" ht="19.5" hidden="1" customHeight="1" x14ac:dyDescent="0.15">
      <c r="A29" s="26" t="s">
        <v>88</v>
      </c>
      <c r="B29" s="125"/>
      <c r="C29" s="125"/>
      <c r="D29" s="125"/>
      <c r="E29" s="125"/>
      <c r="F29" s="125"/>
      <c r="G29" s="125"/>
      <c r="H29" s="125"/>
      <c r="I29" s="125"/>
      <c r="J29" s="125"/>
      <c r="K29" s="125"/>
      <c r="L29" s="125"/>
      <c r="M29" s="125"/>
      <c r="N29" s="125"/>
      <c r="O29" s="125"/>
    </row>
    <row r="30" spans="1:15" ht="19.5" hidden="1" customHeight="1" x14ac:dyDescent="0.15">
      <c r="A30" s="26" t="s">
        <v>89</v>
      </c>
      <c r="B30" s="125"/>
      <c r="C30" s="125"/>
      <c r="D30" s="125"/>
      <c r="E30" s="125"/>
      <c r="F30" s="125"/>
      <c r="G30" s="125"/>
      <c r="H30" s="125"/>
      <c r="I30" s="125"/>
      <c r="J30" s="125"/>
      <c r="K30" s="125"/>
      <c r="L30" s="125"/>
      <c r="M30" s="125"/>
      <c r="N30" s="125"/>
      <c r="O30" s="125"/>
    </row>
    <row r="31" spans="1:15" ht="19.5" hidden="1" customHeight="1" x14ac:dyDescent="0.15">
      <c r="A31" s="26" t="s">
        <v>90</v>
      </c>
      <c r="B31" s="125"/>
      <c r="C31" s="125"/>
      <c r="D31" s="125"/>
      <c r="E31" s="125"/>
      <c r="F31" s="125"/>
      <c r="G31" s="125"/>
      <c r="H31" s="125"/>
      <c r="I31" s="125"/>
      <c r="J31" s="125"/>
      <c r="K31" s="125"/>
      <c r="L31" s="125"/>
      <c r="M31" s="125"/>
      <c r="N31" s="125"/>
      <c r="O31" s="125"/>
    </row>
    <row r="32" spans="1:15" ht="19.5" hidden="1" customHeight="1" x14ac:dyDescent="0.15">
      <c r="A32" s="26" t="s">
        <v>91</v>
      </c>
      <c r="B32" s="125"/>
      <c r="C32" s="125"/>
      <c r="D32" s="125"/>
      <c r="E32" s="125"/>
      <c r="F32" s="125"/>
      <c r="G32" s="125"/>
      <c r="H32" s="125"/>
      <c r="I32" s="125"/>
      <c r="J32" s="125"/>
      <c r="K32" s="125"/>
      <c r="L32" s="125"/>
      <c r="M32" s="125"/>
      <c r="N32" s="125"/>
      <c r="O32" s="125"/>
    </row>
    <row r="33" spans="1:15" ht="19.5" hidden="1" customHeight="1" x14ac:dyDescent="0.15">
      <c r="A33" s="26" t="s">
        <v>93</v>
      </c>
      <c r="B33" s="125"/>
      <c r="C33" s="125"/>
      <c r="D33" s="125"/>
      <c r="E33" s="125"/>
      <c r="F33" s="125"/>
      <c r="G33" s="125"/>
      <c r="H33" s="125"/>
      <c r="I33" s="125"/>
      <c r="J33" s="125"/>
      <c r="K33" s="125"/>
      <c r="L33" s="125"/>
      <c r="M33" s="125"/>
      <c r="N33" s="125"/>
      <c r="O33" s="125"/>
    </row>
    <row r="34" spans="1:15" ht="19.5" hidden="1" customHeight="1" x14ac:dyDescent="0.15">
      <c r="A34" s="26" t="s">
        <v>94</v>
      </c>
      <c r="B34" s="125"/>
      <c r="C34" s="125"/>
      <c r="D34" s="125"/>
      <c r="E34" s="125"/>
      <c r="F34" s="125"/>
      <c r="G34" s="125"/>
      <c r="H34" s="125"/>
      <c r="I34" s="125"/>
      <c r="J34" s="125"/>
      <c r="K34" s="125"/>
      <c r="L34" s="125"/>
      <c r="M34" s="125"/>
      <c r="N34" s="125"/>
      <c r="O34" s="125"/>
    </row>
    <row r="35" spans="1:15" ht="19.5" hidden="1" customHeight="1" x14ac:dyDescent="0.15">
      <c r="A35" s="26" t="s">
        <v>95</v>
      </c>
      <c r="B35" s="125"/>
      <c r="C35" s="125"/>
      <c r="D35" s="125"/>
      <c r="E35" s="125"/>
      <c r="F35" s="125"/>
      <c r="G35" s="125"/>
      <c r="H35" s="125"/>
      <c r="I35" s="125"/>
      <c r="J35" s="125"/>
      <c r="K35" s="125"/>
      <c r="L35" s="125"/>
      <c r="M35" s="125"/>
      <c r="N35" s="125"/>
      <c r="O35" s="125"/>
    </row>
    <row r="36" spans="1:15" ht="19.5" hidden="1" customHeight="1" x14ac:dyDescent="0.15">
      <c r="A36" s="26" t="s">
        <v>96</v>
      </c>
      <c r="B36" s="125"/>
      <c r="C36" s="125"/>
      <c r="D36" s="125"/>
      <c r="E36" s="125"/>
      <c r="F36" s="125"/>
      <c r="G36" s="125"/>
      <c r="H36" s="125"/>
      <c r="I36" s="125"/>
      <c r="J36" s="125"/>
      <c r="K36" s="125"/>
      <c r="L36" s="125"/>
      <c r="M36" s="125"/>
      <c r="N36" s="125"/>
      <c r="O36" s="125"/>
    </row>
    <row r="37" spans="1:15" ht="19.5" hidden="1" customHeight="1" x14ac:dyDescent="0.15">
      <c r="A37" s="26" t="s">
        <v>97</v>
      </c>
      <c r="B37" s="125"/>
      <c r="C37" s="125"/>
      <c r="D37" s="125"/>
      <c r="E37" s="125"/>
      <c r="F37" s="125"/>
      <c r="G37" s="125"/>
      <c r="H37" s="125"/>
      <c r="I37" s="125"/>
      <c r="J37" s="125"/>
      <c r="K37" s="125"/>
      <c r="L37" s="125"/>
      <c r="M37" s="125"/>
      <c r="N37" s="125"/>
      <c r="O37" s="125"/>
    </row>
    <row r="38" spans="1:15" ht="19.5" hidden="1" customHeight="1" x14ac:dyDescent="0.15">
      <c r="A38" s="26" t="s">
        <v>99</v>
      </c>
      <c r="B38" s="125"/>
      <c r="C38" s="125"/>
      <c r="D38" s="125"/>
      <c r="E38" s="125"/>
      <c r="F38" s="125"/>
      <c r="G38" s="125"/>
      <c r="H38" s="125"/>
      <c r="I38" s="125"/>
      <c r="J38" s="125"/>
      <c r="K38" s="125"/>
      <c r="L38" s="125"/>
      <c r="M38" s="125"/>
      <c r="N38" s="125"/>
      <c r="O38" s="125"/>
    </row>
    <row r="39" spans="1:15" ht="19.5" hidden="1" customHeight="1" x14ac:dyDescent="0.15">
      <c r="A39" s="26" t="s">
        <v>100</v>
      </c>
      <c r="B39" s="125"/>
      <c r="C39" s="125"/>
      <c r="D39" s="125"/>
      <c r="E39" s="125"/>
      <c r="F39" s="125"/>
      <c r="G39" s="125"/>
      <c r="H39" s="125"/>
      <c r="I39" s="125"/>
      <c r="J39" s="125"/>
      <c r="K39" s="125"/>
      <c r="L39" s="125"/>
      <c r="M39" s="125"/>
      <c r="N39" s="125"/>
      <c r="O39" s="125"/>
    </row>
    <row r="40" spans="1:15" ht="19.5" customHeight="1" x14ac:dyDescent="0.15">
      <c r="A40" s="26" t="s">
        <v>189</v>
      </c>
      <c r="B40" s="125">
        <f>SUM(B41:B56)</f>
        <v>0</v>
      </c>
      <c r="C40" s="125">
        <f t="shared" ref="C40:M40" si="2">SUM(C41:C56)</f>
        <v>0</v>
      </c>
      <c r="D40" s="125">
        <f t="shared" si="2"/>
        <v>0</v>
      </c>
      <c r="E40" s="125">
        <f t="shared" si="2"/>
        <v>0</v>
      </c>
      <c r="F40" s="125">
        <f t="shared" si="2"/>
        <v>0</v>
      </c>
      <c r="G40" s="125">
        <f t="shared" si="2"/>
        <v>0</v>
      </c>
      <c r="H40" s="125">
        <f t="shared" si="2"/>
        <v>0</v>
      </c>
      <c r="I40" s="125">
        <f t="shared" si="2"/>
        <v>0</v>
      </c>
      <c r="J40" s="125">
        <f t="shared" si="2"/>
        <v>0</v>
      </c>
      <c r="K40" s="125">
        <f t="shared" si="2"/>
        <v>0</v>
      </c>
      <c r="L40" s="125">
        <f t="shared" si="2"/>
        <v>0</v>
      </c>
      <c r="M40" s="125">
        <f t="shared" si="2"/>
        <v>0</v>
      </c>
      <c r="N40" s="125"/>
      <c r="O40" s="125"/>
    </row>
    <row r="41" spans="1:15" ht="19.5" hidden="1" customHeight="1" x14ac:dyDescent="0.15">
      <c r="A41" s="26" t="s">
        <v>102</v>
      </c>
      <c r="B41" s="125"/>
      <c r="C41" s="125"/>
      <c r="D41" s="125"/>
      <c r="E41" s="125"/>
      <c r="F41" s="125"/>
      <c r="G41" s="125"/>
      <c r="H41" s="125"/>
      <c r="I41" s="125"/>
      <c r="J41" s="125"/>
      <c r="K41" s="125"/>
      <c r="L41" s="125"/>
      <c r="M41" s="125"/>
      <c r="N41" s="125"/>
      <c r="O41" s="125"/>
    </row>
    <row r="42" spans="1:15" ht="19.5" hidden="1" customHeight="1" x14ac:dyDescent="0.15">
      <c r="A42" s="26" t="s">
        <v>103</v>
      </c>
      <c r="B42" s="125"/>
      <c r="C42" s="125"/>
      <c r="D42" s="125"/>
      <c r="E42" s="125"/>
      <c r="F42" s="125"/>
      <c r="G42" s="125"/>
      <c r="H42" s="125"/>
      <c r="I42" s="125"/>
      <c r="J42" s="125"/>
      <c r="K42" s="125"/>
      <c r="L42" s="125"/>
      <c r="M42" s="125"/>
      <c r="N42" s="125"/>
      <c r="O42" s="125"/>
    </row>
    <row r="43" spans="1:15" ht="19.5" hidden="1" customHeight="1" x14ac:dyDescent="0.15">
      <c r="A43" s="26" t="s">
        <v>104</v>
      </c>
      <c r="B43" s="125"/>
      <c r="C43" s="125"/>
      <c r="D43" s="125"/>
      <c r="E43" s="125"/>
      <c r="F43" s="125"/>
      <c r="G43" s="125"/>
      <c r="H43" s="125"/>
      <c r="I43" s="125"/>
      <c r="J43" s="125"/>
      <c r="K43" s="125"/>
      <c r="L43" s="125"/>
      <c r="M43" s="125"/>
      <c r="N43" s="125"/>
      <c r="O43" s="125"/>
    </row>
    <row r="44" spans="1:15" ht="19.5" hidden="1" customHeight="1" x14ac:dyDescent="0.15">
      <c r="A44" s="26" t="s">
        <v>105</v>
      </c>
      <c r="B44" s="125"/>
      <c r="C44" s="125"/>
      <c r="D44" s="125"/>
      <c r="E44" s="125"/>
      <c r="F44" s="125"/>
      <c r="G44" s="125"/>
      <c r="H44" s="125"/>
      <c r="I44" s="125"/>
      <c r="J44" s="125"/>
      <c r="K44" s="125"/>
      <c r="L44" s="125"/>
      <c r="M44" s="125"/>
      <c r="N44" s="125"/>
      <c r="O44" s="125"/>
    </row>
    <row r="45" spans="1:15" ht="19.5" hidden="1" customHeight="1" x14ac:dyDescent="0.15">
      <c r="A45" s="26" t="s">
        <v>106</v>
      </c>
      <c r="B45" s="125"/>
      <c r="C45" s="125"/>
      <c r="D45" s="125"/>
      <c r="E45" s="125"/>
      <c r="F45" s="125"/>
      <c r="G45" s="125"/>
      <c r="H45" s="125"/>
      <c r="I45" s="125"/>
      <c r="J45" s="125"/>
      <c r="K45" s="125"/>
      <c r="L45" s="125"/>
      <c r="M45" s="125"/>
      <c r="N45" s="125"/>
      <c r="O45" s="125"/>
    </row>
    <row r="46" spans="1:15" ht="19.5" hidden="1" customHeight="1" x14ac:dyDescent="0.15">
      <c r="A46" s="26" t="s">
        <v>107</v>
      </c>
      <c r="B46" s="125"/>
      <c r="C46" s="125"/>
      <c r="D46" s="125"/>
      <c r="E46" s="125"/>
      <c r="F46" s="125"/>
      <c r="G46" s="125"/>
      <c r="H46" s="125"/>
      <c r="I46" s="125"/>
      <c r="J46" s="125"/>
      <c r="K46" s="125"/>
      <c r="L46" s="125"/>
      <c r="M46" s="125"/>
      <c r="N46" s="125"/>
      <c r="O46" s="125"/>
    </row>
    <row r="47" spans="1:15" ht="19.5" hidden="1" customHeight="1" x14ac:dyDescent="0.15">
      <c r="A47" s="26" t="s">
        <v>108</v>
      </c>
      <c r="B47" s="125"/>
      <c r="C47" s="125"/>
      <c r="D47" s="125"/>
      <c r="E47" s="125"/>
      <c r="F47" s="125"/>
      <c r="G47" s="125"/>
      <c r="H47" s="125"/>
      <c r="I47" s="125"/>
      <c r="J47" s="125"/>
      <c r="K47" s="125"/>
      <c r="L47" s="125"/>
      <c r="M47" s="125"/>
      <c r="N47" s="125"/>
      <c r="O47" s="125"/>
    </row>
    <row r="48" spans="1:15" ht="19.5" hidden="1" customHeight="1" x14ac:dyDescent="0.15">
      <c r="A48" s="26" t="s">
        <v>109</v>
      </c>
      <c r="B48" s="125"/>
      <c r="C48" s="125"/>
      <c r="D48" s="125"/>
      <c r="E48" s="125"/>
      <c r="F48" s="125"/>
      <c r="G48" s="125"/>
      <c r="H48" s="125"/>
      <c r="I48" s="125"/>
      <c r="J48" s="125"/>
      <c r="K48" s="125"/>
      <c r="L48" s="125"/>
      <c r="M48" s="125"/>
      <c r="N48" s="125"/>
      <c r="O48" s="125"/>
    </row>
    <row r="49" spans="1:16" ht="19.5" hidden="1" customHeight="1" x14ac:dyDescent="0.15">
      <c r="A49" s="26" t="s">
        <v>110</v>
      </c>
      <c r="B49" s="125"/>
      <c r="C49" s="125"/>
      <c r="D49" s="125"/>
      <c r="E49" s="125"/>
      <c r="F49" s="125"/>
      <c r="G49" s="125"/>
      <c r="H49" s="125"/>
      <c r="I49" s="125"/>
      <c r="J49" s="125"/>
      <c r="K49" s="125"/>
      <c r="L49" s="125"/>
      <c r="M49" s="125"/>
      <c r="N49" s="125"/>
      <c r="O49" s="125"/>
    </row>
    <row r="50" spans="1:16" ht="19.5" hidden="1" customHeight="1" x14ac:dyDescent="0.15">
      <c r="A50" s="26" t="s">
        <v>111</v>
      </c>
      <c r="B50" s="125"/>
      <c r="C50" s="125"/>
      <c r="D50" s="125"/>
      <c r="E50" s="125"/>
      <c r="F50" s="125"/>
      <c r="G50" s="125"/>
      <c r="H50" s="125"/>
      <c r="I50" s="125"/>
      <c r="J50" s="125"/>
      <c r="K50" s="125"/>
      <c r="L50" s="125"/>
      <c r="M50" s="125"/>
      <c r="N50" s="125"/>
      <c r="O50" s="125"/>
    </row>
    <row r="51" spans="1:16" ht="19.5" hidden="1" customHeight="1" x14ac:dyDescent="0.15">
      <c r="A51" s="26" t="s">
        <v>112</v>
      </c>
      <c r="B51" s="125"/>
      <c r="C51" s="125"/>
      <c r="D51" s="125"/>
      <c r="E51" s="125"/>
      <c r="F51" s="125"/>
      <c r="G51" s="125"/>
      <c r="H51" s="125"/>
      <c r="I51" s="125"/>
      <c r="J51" s="125"/>
      <c r="K51" s="125"/>
      <c r="L51" s="125"/>
      <c r="M51" s="125"/>
      <c r="N51" s="125"/>
      <c r="O51" s="125"/>
    </row>
    <row r="52" spans="1:16" ht="19.5" hidden="1" customHeight="1" x14ac:dyDescent="0.15">
      <c r="A52" s="26" t="s">
        <v>113</v>
      </c>
      <c r="B52" s="125"/>
      <c r="C52" s="125"/>
      <c r="D52" s="125"/>
      <c r="E52" s="125"/>
      <c r="F52" s="125"/>
      <c r="G52" s="125"/>
      <c r="H52" s="125"/>
      <c r="I52" s="125"/>
      <c r="J52" s="125"/>
      <c r="K52" s="125"/>
      <c r="L52" s="125"/>
      <c r="M52" s="125"/>
      <c r="N52" s="125"/>
      <c r="O52" s="125"/>
    </row>
    <row r="53" spans="1:16" ht="19.5" hidden="1" customHeight="1" x14ac:dyDescent="0.15">
      <c r="A53" s="26" t="s">
        <v>114</v>
      </c>
      <c r="B53" s="125"/>
      <c r="C53" s="125"/>
      <c r="D53" s="125"/>
      <c r="E53" s="125"/>
      <c r="F53" s="125"/>
      <c r="G53" s="125"/>
      <c r="H53" s="125"/>
      <c r="I53" s="125"/>
      <c r="J53" s="125"/>
      <c r="K53" s="125"/>
      <c r="L53" s="125"/>
      <c r="M53" s="125"/>
      <c r="N53" s="125"/>
      <c r="O53" s="125"/>
    </row>
    <row r="54" spans="1:16" ht="19.5" hidden="1" customHeight="1" x14ac:dyDescent="0.15">
      <c r="A54" s="26" t="s">
        <v>115</v>
      </c>
      <c r="B54" s="125"/>
      <c r="C54" s="125"/>
      <c r="D54" s="125"/>
      <c r="E54" s="125"/>
      <c r="F54" s="125"/>
      <c r="G54" s="125"/>
      <c r="H54" s="125"/>
      <c r="I54" s="125"/>
      <c r="J54" s="125"/>
      <c r="K54" s="125"/>
      <c r="L54" s="125"/>
      <c r="M54" s="125"/>
      <c r="N54" s="125"/>
      <c r="O54" s="125"/>
    </row>
    <row r="55" spans="1:16" ht="19.5" hidden="1" customHeight="1" x14ac:dyDescent="0.15">
      <c r="A55" s="26" t="s">
        <v>116</v>
      </c>
      <c r="B55" s="125"/>
      <c r="C55" s="125"/>
      <c r="D55" s="125"/>
      <c r="E55" s="125"/>
      <c r="F55" s="125"/>
      <c r="G55" s="125"/>
      <c r="H55" s="125"/>
      <c r="I55" s="125"/>
      <c r="J55" s="125"/>
      <c r="K55" s="125"/>
      <c r="L55" s="125"/>
      <c r="M55" s="125"/>
      <c r="N55" s="125"/>
      <c r="O55" s="125"/>
    </row>
    <row r="56" spans="1:16" ht="19.5" hidden="1" customHeight="1" x14ac:dyDescent="0.15">
      <c r="A56" s="26" t="s">
        <v>117</v>
      </c>
      <c r="B56" s="125"/>
      <c r="C56" s="125"/>
      <c r="D56" s="125"/>
      <c r="E56" s="125"/>
      <c r="F56" s="125"/>
      <c r="G56" s="125"/>
      <c r="H56" s="125"/>
      <c r="I56" s="125"/>
      <c r="J56" s="125"/>
      <c r="K56" s="125"/>
      <c r="L56" s="125"/>
      <c r="M56" s="125"/>
      <c r="N56" s="125"/>
      <c r="O56" s="125"/>
    </row>
    <row r="57" spans="1:16" x14ac:dyDescent="0.15">
      <c r="A57" s="98"/>
      <c r="B57" s="98"/>
      <c r="C57" s="98"/>
      <c r="N57" s="98"/>
      <c r="P57" s="98"/>
    </row>
    <row r="58" spans="1:16" x14ac:dyDescent="0.15">
      <c r="A58" s="98"/>
      <c r="B58" s="98"/>
      <c r="C58" s="98"/>
      <c r="N58" s="98"/>
      <c r="P58" s="98"/>
    </row>
    <row r="59" spans="1:16" x14ac:dyDescent="0.15">
      <c r="A59" s="98"/>
      <c r="B59" s="98"/>
      <c r="C59" s="98"/>
      <c r="N59" s="98"/>
      <c r="P59" s="98"/>
    </row>
    <row r="60" spans="1:16" x14ac:dyDescent="0.15">
      <c r="A60" s="98"/>
      <c r="B60" s="98"/>
      <c r="C60" s="98"/>
      <c r="N60" s="98"/>
      <c r="P60" s="98"/>
    </row>
    <row r="61" spans="1:16" x14ac:dyDescent="0.15">
      <c r="A61" s="98"/>
      <c r="B61" s="98"/>
      <c r="C61" s="98"/>
      <c r="N61" s="98"/>
      <c r="P61" s="98"/>
    </row>
    <row r="62" spans="1:16" x14ac:dyDescent="0.15">
      <c r="A62" s="98"/>
      <c r="B62" s="98"/>
      <c r="C62" s="98"/>
      <c r="N62" s="98"/>
      <c r="P62" s="98"/>
    </row>
    <row r="63" spans="1:16" x14ac:dyDescent="0.15">
      <c r="A63" s="98"/>
      <c r="B63" s="98"/>
      <c r="C63" s="98"/>
      <c r="N63" s="98"/>
      <c r="P63" s="98"/>
    </row>
    <row r="64" spans="1:16" x14ac:dyDescent="0.15">
      <c r="A64" s="98"/>
      <c r="B64" s="98"/>
      <c r="C64" s="98"/>
      <c r="N64" s="98"/>
      <c r="P64" s="98"/>
    </row>
    <row r="65" spans="1:16" x14ac:dyDescent="0.15">
      <c r="A65" s="98"/>
      <c r="B65" s="98"/>
      <c r="C65" s="98"/>
      <c r="N65" s="98"/>
      <c r="P65" s="98"/>
    </row>
    <row r="66" spans="1:16" x14ac:dyDescent="0.15">
      <c r="A66" s="98"/>
      <c r="B66" s="98"/>
      <c r="C66" s="98"/>
      <c r="N66" s="98"/>
      <c r="P66" s="98"/>
    </row>
    <row r="67" spans="1:16" x14ac:dyDescent="0.15">
      <c r="A67" s="98"/>
      <c r="B67" s="98"/>
      <c r="C67" s="98"/>
      <c r="N67" s="98"/>
      <c r="P67" s="98"/>
    </row>
    <row r="68" spans="1:16" x14ac:dyDescent="0.15">
      <c r="A68" s="98"/>
      <c r="B68" s="98"/>
      <c r="C68" s="98"/>
      <c r="N68" s="98"/>
      <c r="P68" s="98"/>
    </row>
    <row r="69" spans="1:16" x14ac:dyDescent="0.15">
      <c r="A69" s="98"/>
      <c r="B69" s="98"/>
      <c r="C69" s="98"/>
      <c r="N69" s="98"/>
      <c r="P69" s="98"/>
    </row>
    <row r="70" spans="1:16" x14ac:dyDescent="0.15">
      <c r="A70" s="98"/>
      <c r="B70" s="98"/>
      <c r="C70" s="98"/>
      <c r="N70" s="98"/>
      <c r="P70" s="98"/>
    </row>
    <row r="71" spans="1:16" x14ac:dyDescent="0.15">
      <c r="A71" s="98"/>
      <c r="B71" s="98"/>
      <c r="C71" s="98"/>
      <c r="N71" s="98"/>
      <c r="P71" s="98"/>
    </row>
    <row r="72" spans="1:16" x14ac:dyDescent="0.15">
      <c r="A72" s="98"/>
      <c r="B72" s="98"/>
      <c r="C72" s="98"/>
      <c r="N72" s="98"/>
      <c r="P72" s="98"/>
    </row>
    <row r="73" spans="1:16" x14ac:dyDescent="0.15">
      <c r="A73" s="98"/>
      <c r="B73" s="98"/>
      <c r="C73" s="98"/>
      <c r="N73" s="98"/>
      <c r="P73" s="98"/>
    </row>
    <row r="74" spans="1:16" x14ac:dyDescent="0.15">
      <c r="A74" s="98"/>
      <c r="B74" s="98"/>
      <c r="C74" s="98"/>
      <c r="N74" s="98"/>
      <c r="P74" s="98"/>
    </row>
    <row r="75" spans="1:16" x14ac:dyDescent="0.15">
      <c r="A75" s="98"/>
      <c r="B75" s="98"/>
      <c r="C75" s="98"/>
      <c r="N75" s="98"/>
      <c r="P75" s="98"/>
    </row>
    <row r="76" spans="1:16" x14ac:dyDescent="0.15">
      <c r="A76" s="98"/>
      <c r="B76" s="98"/>
      <c r="C76" s="98"/>
      <c r="N76" s="98"/>
      <c r="P76" s="98"/>
    </row>
    <row r="77" spans="1:16" x14ac:dyDescent="0.15">
      <c r="A77" s="98"/>
      <c r="B77" s="98"/>
      <c r="C77" s="98"/>
      <c r="N77" s="98"/>
      <c r="P77" s="98"/>
    </row>
    <row r="78" spans="1:16" x14ac:dyDescent="0.15">
      <c r="A78" s="98"/>
      <c r="B78" s="98"/>
      <c r="C78" s="98"/>
      <c r="N78" s="98"/>
      <c r="P78" s="98"/>
    </row>
    <row r="79" spans="1:16" x14ac:dyDescent="0.15">
      <c r="A79" s="98"/>
      <c r="B79" s="98"/>
      <c r="C79" s="98"/>
      <c r="N79" s="98"/>
      <c r="P79" s="98"/>
    </row>
    <row r="80" spans="1:16" x14ac:dyDescent="0.15">
      <c r="A80" s="98"/>
      <c r="B80" s="98"/>
      <c r="C80" s="98"/>
      <c r="N80" s="98"/>
      <c r="P80" s="98"/>
    </row>
    <row r="81" spans="1:16" x14ac:dyDescent="0.15">
      <c r="A81" s="98"/>
      <c r="B81" s="98"/>
      <c r="C81" s="98"/>
      <c r="N81" s="98"/>
      <c r="P81" s="98"/>
    </row>
    <row r="82" spans="1:16" x14ac:dyDescent="0.15">
      <c r="A82" s="98"/>
      <c r="B82" s="98"/>
      <c r="C82" s="98"/>
      <c r="N82" s="98"/>
      <c r="P82" s="98"/>
    </row>
    <row r="83" spans="1:16" x14ac:dyDescent="0.15">
      <c r="A83" s="98"/>
      <c r="B83" s="98"/>
      <c r="C83" s="98"/>
      <c r="N83" s="98"/>
      <c r="P83" s="98"/>
    </row>
    <row r="84" spans="1:16" x14ac:dyDescent="0.15">
      <c r="A84" s="98"/>
      <c r="B84" s="98"/>
      <c r="C84" s="98"/>
      <c r="N84" s="98"/>
      <c r="P84" s="98"/>
    </row>
    <row r="85" spans="1:16" x14ac:dyDescent="0.15">
      <c r="A85" s="98"/>
      <c r="B85" s="98"/>
      <c r="C85" s="98"/>
      <c r="N85" s="98"/>
      <c r="P85" s="98"/>
    </row>
    <row r="86" spans="1:16" x14ac:dyDescent="0.15">
      <c r="A86" s="98"/>
      <c r="B86" s="98"/>
      <c r="C86" s="98"/>
      <c r="N86" s="98"/>
      <c r="P86" s="98"/>
    </row>
    <row r="87" spans="1:16" x14ac:dyDescent="0.15">
      <c r="A87" s="98"/>
      <c r="B87" s="98"/>
      <c r="C87" s="98"/>
      <c r="N87" s="98"/>
      <c r="P87" s="98"/>
    </row>
    <row r="88" spans="1:16" x14ac:dyDescent="0.15">
      <c r="A88" s="98"/>
      <c r="B88" s="98"/>
      <c r="C88" s="98"/>
      <c r="N88" s="98"/>
      <c r="P88" s="98"/>
    </row>
    <row r="89" spans="1:16" x14ac:dyDescent="0.15">
      <c r="A89" s="98"/>
      <c r="B89" s="98"/>
      <c r="C89" s="98"/>
      <c r="N89" s="98"/>
      <c r="P89" s="98"/>
    </row>
    <row r="90" spans="1:16" x14ac:dyDescent="0.15">
      <c r="A90" s="98"/>
      <c r="B90" s="98"/>
      <c r="C90" s="98"/>
      <c r="N90" s="98"/>
      <c r="P90" s="98"/>
    </row>
    <row r="91" spans="1:16" x14ac:dyDescent="0.15">
      <c r="A91" s="98"/>
      <c r="B91" s="98"/>
      <c r="C91" s="98"/>
      <c r="N91" s="98"/>
      <c r="P91" s="98"/>
    </row>
    <row r="92" spans="1:16" x14ac:dyDescent="0.15">
      <c r="A92" s="98"/>
      <c r="B92" s="98"/>
      <c r="C92" s="98"/>
      <c r="N92" s="98"/>
      <c r="P92" s="98"/>
    </row>
    <row r="93" spans="1:16" x14ac:dyDescent="0.15">
      <c r="A93" s="98"/>
      <c r="B93" s="98"/>
      <c r="C93" s="98"/>
      <c r="N93" s="98"/>
      <c r="P93" s="98"/>
    </row>
    <row r="94" spans="1:16" x14ac:dyDescent="0.15">
      <c r="A94" s="98"/>
      <c r="B94" s="98"/>
      <c r="C94" s="98"/>
      <c r="N94" s="98"/>
      <c r="P94" s="98"/>
    </row>
    <row r="95" spans="1:16" x14ac:dyDescent="0.15">
      <c r="A95" s="98"/>
      <c r="B95" s="98"/>
      <c r="C95" s="98"/>
      <c r="N95" s="98"/>
      <c r="P95" s="98"/>
    </row>
    <row r="96" spans="1:16" x14ac:dyDescent="0.15">
      <c r="A96" s="98"/>
      <c r="B96" s="98"/>
      <c r="C96" s="98"/>
      <c r="N96" s="98"/>
      <c r="P96" s="98"/>
    </row>
    <row r="97" spans="1:16" x14ac:dyDescent="0.15">
      <c r="A97" s="98"/>
      <c r="B97" s="98"/>
      <c r="C97" s="98"/>
      <c r="N97" s="98"/>
      <c r="P97" s="98"/>
    </row>
    <row r="98" spans="1:16" x14ac:dyDescent="0.15">
      <c r="A98" s="98"/>
      <c r="B98" s="98"/>
      <c r="C98" s="98"/>
      <c r="N98" s="98"/>
      <c r="P98" s="98"/>
    </row>
    <row r="99" spans="1:16" x14ac:dyDescent="0.15">
      <c r="A99" s="98"/>
      <c r="B99" s="98"/>
      <c r="C99" s="98"/>
      <c r="N99" s="98"/>
      <c r="P99" s="98"/>
    </row>
    <row r="100" spans="1:16" x14ac:dyDescent="0.15">
      <c r="A100" s="98"/>
      <c r="B100" s="98"/>
      <c r="C100" s="98"/>
      <c r="N100" s="98"/>
      <c r="P100" s="98"/>
    </row>
    <row r="101" spans="1:16" x14ac:dyDescent="0.15">
      <c r="A101" s="98"/>
      <c r="B101" s="98"/>
      <c r="C101" s="98"/>
      <c r="N101" s="98"/>
      <c r="P101" s="98"/>
    </row>
    <row r="102" spans="1:16" x14ac:dyDescent="0.15">
      <c r="A102" s="98"/>
      <c r="B102" s="98"/>
      <c r="C102" s="98"/>
      <c r="N102" s="98"/>
      <c r="P102" s="98"/>
    </row>
    <row r="103" spans="1:16" x14ac:dyDescent="0.15">
      <c r="A103" s="98"/>
      <c r="B103" s="98"/>
      <c r="C103" s="98"/>
      <c r="N103" s="98"/>
      <c r="P103" s="98"/>
    </row>
    <row r="104" spans="1:16" x14ac:dyDescent="0.15">
      <c r="A104" s="98"/>
      <c r="B104" s="98"/>
      <c r="C104" s="98"/>
      <c r="N104" s="98"/>
      <c r="P104" s="98"/>
    </row>
    <row r="105" spans="1:16" x14ac:dyDescent="0.15">
      <c r="A105" s="98"/>
      <c r="B105" s="98"/>
      <c r="C105" s="98"/>
      <c r="N105" s="98"/>
      <c r="P105" s="98"/>
    </row>
    <row r="106" spans="1:16" x14ac:dyDescent="0.15">
      <c r="A106" s="98"/>
      <c r="B106" s="98"/>
      <c r="C106" s="98"/>
      <c r="N106" s="98"/>
      <c r="P106" s="98"/>
    </row>
    <row r="107" spans="1:16" x14ac:dyDescent="0.15">
      <c r="A107" s="98"/>
      <c r="B107" s="98"/>
      <c r="C107" s="98"/>
      <c r="N107" s="98"/>
      <c r="P107" s="98"/>
    </row>
    <row r="108" spans="1:16" x14ac:dyDescent="0.15">
      <c r="A108" s="98"/>
      <c r="B108" s="98"/>
      <c r="C108" s="98"/>
      <c r="N108" s="98"/>
      <c r="P108" s="98"/>
    </row>
    <row r="109" spans="1:16" x14ac:dyDescent="0.15">
      <c r="A109" s="98"/>
      <c r="B109" s="98"/>
      <c r="C109" s="98"/>
      <c r="N109" s="98"/>
      <c r="P109" s="98"/>
    </row>
    <row r="110" spans="1:16" x14ac:dyDescent="0.15">
      <c r="A110" s="98"/>
      <c r="B110" s="98"/>
      <c r="C110" s="98"/>
      <c r="N110" s="98"/>
      <c r="P110" s="98"/>
    </row>
  </sheetData>
  <mergeCells count="21">
    <mergeCell ref="N5:N7"/>
    <mergeCell ref="O3:O7"/>
    <mergeCell ref="M3:N4"/>
    <mergeCell ref="B3:D4"/>
    <mergeCell ref="E3:K4"/>
    <mergeCell ref="A1:O1"/>
    <mergeCell ref="M2:O2"/>
    <mergeCell ref="A3:A7"/>
    <mergeCell ref="B5:B7"/>
    <mergeCell ref="C5:C7"/>
    <mergeCell ref="D5:D7"/>
    <mergeCell ref="E5:E7"/>
    <mergeCell ref="F5:F7"/>
    <mergeCell ref="G5:G7"/>
    <mergeCell ref="H5:H7"/>
    <mergeCell ref="I5:I7"/>
    <mergeCell ref="J5:J7"/>
    <mergeCell ref="K5:K7"/>
    <mergeCell ref="L3:L4"/>
    <mergeCell ref="L5:L7"/>
    <mergeCell ref="M5:M7"/>
  </mergeCells>
  <phoneticPr fontId="31" type="noConversion"/>
  <printOptions horizontalCentered="1"/>
  <pageMargins left="0.28000000000000003" right="0.16" top="0.55000000000000004" bottom="0.35" header="0.28000000000000003" footer="0.2"/>
  <pageSetup paperSize="9" fitToHeight="0"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70"/>
  <sheetViews>
    <sheetView showZeros="0" workbookViewId="0">
      <pane ySplit="6" topLeftCell="A7" activePane="bottomLeft" state="frozen"/>
      <selection activeCell="T26" sqref="T26"/>
      <selection pane="bottomLeft" activeCell="T26" sqref="T26"/>
    </sheetView>
  </sheetViews>
  <sheetFormatPr defaultColWidth="9" defaultRowHeight="14.25" x14ac:dyDescent="0.15"/>
  <cols>
    <col min="1" max="1" width="14" style="97" customWidth="1"/>
    <col min="2" max="5" width="5.75" style="97" hidden="1" customWidth="1"/>
    <col min="6" max="6" width="5.125" style="97" hidden="1" customWidth="1"/>
    <col min="7" max="8" width="5.75" style="97" hidden="1" customWidth="1"/>
    <col min="9" max="14" width="4.5" style="97" hidden="1" customWidth="1"/>
    <col min="15" max="15" width="11.75" style="97" customWidth="1"/>
    <col min="16" max="21" width="16.25" style="97" customWidth="1"/>
    <col min="22" max="22" width="5.625" style="97" hidden="1" customWidth="1"/>
    <col min="23" max="25" width="4.375" style="97" hidden="1" customWidth="1"/>
    <col min="26" max="26" width="17" style="97" customWidth="1"/>
    <col min="27" max="27" width="9" style="97"/>
    <col min="28" max="16384" width="9" style="98"/>
  </cols>
  <sheetData>
    <row r="1" spans="1:27" ht="26.25" customHeight="1" x14ac:dyDescent="0.15">
      <c r="A1" s="279" t="s">
        <v>190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111"/>
    </row>
    <row r="2" spans="1:27" ht="21" customHeight="1" x14ac:dyDescent="0.15">
      <c r="A2" s="223" t="s">
        <v>329</v>
      </c>
      <c r="B2" s="305"/>
      <c r="C2" s="305"/>
      <c r="D2" s="305"/>
      <c r="E2" s="305"/>
      <c r="F2" s="305"/>
      <c r="G2" s="305"/>
      <c r="H2" s="305"/>
      <c r="I2" s="305"/>
      <c r="J2" s="305"/>
      <c r="K2" s="100"/>
      <c r="L2" s="100"/>
      <c r="M2" s="100"/>
      <c r="N2" s="100"/>
      <c r="O2" s="100"/>
      <c r="P2" s="100"/>
      <c r="Q2" s="100"/>
      <c r="R2" s="100"/>
      <c r="S2" s="100"/>
      <c r="T2" s="100"/>
      <c r="U2" s="100"/>
      <c r="V2" s="100"/>
      <c r="W2" s="100" t="s">
        <v>191</v>
      </c>
      <c r="X2" s="100"/>
      <c r="Y2" s="100"/>
      <c r="Z2" s="112"/>
      <c r="AA2" s="113"/>
    </row>
    <row r="3" spans="1:27" ht="21.75" customHeight="1" x14ac:dyDescent="0.15">
      <c r="A3" s="313" t="s">
        <v>72</v>
      </c>
      <c r="B3" s="314"/>
      <c r="C3" s="314"/>
      <c r="D3" s="314"/>
      <c r="E3" s="314"/>
      <c r="F3" s="314"/>
      <c r="G3" s="314"/>
      <c r="H3" s="314"/>
      <c r="I3" s="314"/>
      <c r="J3" s="314"/>
      <c r="K3" s="314"/>
      <c r="L3" s="314"/>
      <c r="M3" s="314"/>
      <c r="N3" s="314"/>
      <c r="O3" s="315"/>
      <c r="P3" s="306" t="s">
        <v>192</v>
      </c>
      <c r="Q3" s="306"/>
      <c r="R3" s="306"/>
      <c r="S3" s="306"/>
      <c r="T3" s="306"/>
      <c r="U3" s="108" t="s">
        <v>193</v>
      </c>
      <c r="V3" s="306" t="s">
        <v>194</v>
      </c>
      <c r="W3" s="306" t="s">
        <v>195</v>
      </c>
      <c r="X3" s="306" t="s">
        <v>196</v>
      </c>
      <c r="Y3" s="306" t="s">
        <v>197</v>
      </c>
      <c r="Z3" s="311" t="s">
        <v>78</v>
      </c>
      <c r="AA3" s="113"/>
    </row>
    <row r="4" spans="1:27" ht="11.25" customHeight="1" x14ac:dyDescent="0.15">
      <c r="A4" s="316"/>
      <c r="B4" s="317"/>
      <c r="C4" s="317"/>
      <c r="D4" s="317"/>
      <c r="E4" s="317"/>
      <c r="F4" s="317"/>
      <c r="G4" s="317"/>
      <c r="H4" s="317"/>
      <c r="I4" s="317"/>
      <c r="J4" s="317"/>
      <c r="K4" s="317"/>
      <c r="L4" s="317"/>
      <c r="M4" s="317"/>
      <c r="N4" s="317"/>
      <c r="O4" s="318"/>
      <c r="P4" s="306" t="s">
        <v>198</v>
      </c>
      <c r="Q4" s="306" t="s">
        <v>199</v>
      </c>
      <c r="R4" s="306" t="s">
        <v>200</v>
      </c>
      <c r="S4" s="306" t="s">
        <v>201</v>
      </c>
      <c r="T4" s="306" t="s">
        <v>202</v>
      </c>
      <c r="U4" s="306" t="s">
        <v>203</v>
      </c>
      <c r="V4" s="306"/>
      <c r="W4" s="306"/>
      <c r="X4" s="306"/>
      <c r="Y4" s="306"/>
      <c r="Z4" s="311"/>
      <c r="AA4" s="113"/>
    </row>
    <row r="5" spans="1:27" ht="9" customHeight="1" x14ac:dyDescent="0.15">
      <c r="A5" s="316"/>
      <c r="B5" s="317"/>
      <c r="C5" s="317"/>
      <c r="D5" s="317"/>
      <c r="E5" s="317"/>
      <c r="F5" s="317"/>
      <c r="G5" s="317"/>
      <c r="H5" s="317"/>
      <c r="I5" s="317"/>
      <c r="J5" s="317"/>
      <c r="K5" s="317"/>
      <c r="L5" s="317"/>
      <c r="M5" s="317"/>
      <c r="N5" s="317"/>
      <c r="O5" s="318"/>
      <c r="P5" s="306"/>
      <c r="Q5" s="306"/>
      <c r="R5" s="306"/>
      <c r="S5" s="306"/>
      <c r="T5" s="306"/>
      <c r="U5" s="306"/>
      <c r="V5" s="306"/>
      <c r="W5" s="306"/>
      <c r="X5" s="306"/>
      <c r="Y5" s="306"/>
      <c r="Z5" s="311"/>
      <c r="AA5" s="113"/>
    </row>
    <row r="6" spans="1:27" ht="6" customHeight="1" x14ac:dyDescent="0.15">
      <c r="A6" s="319"/>
      <c r="B6" s="320"/>
      <c r="C6" s="320"/>
      <c r="D6" s="320"/>
      <c r="E6" s="320"/>
      <c r="F6" s="320"/>
      <c r="G6" s="320"/>
      <c r="H6" s="320"/>
      <c r="I6" s="320"/>
      <c r="J6" s="320"/>
      <c r="K6" s="320"/>
      <c r="L6" s="320"/>
      <c r="M6" s="320"/>
      <c r="N6" s="320"/>
      <c r="O6" s="321"/>
      <c r="P6" s="306"/>
      <c r="Q6" s="306"/>
      <c r="R6" s="306"/>
      <c r="S6" s="306"/>
      <c r="T6" s="306"/>
      <c r="U6" s="306"/>
      <c r="V6" s="306"/>
      <c r="W6" s="306"/>
      <c r="X6" s="306"/>
      <c r="Y6" s="306"/>
      <c r="Z6" s="311"/>
    </row>
    <row r="7" spans="1:27" ht="21.75" customHeight="1" x14ac:dyDescent="0.15">
      <c r="A7" s="307" t="s">
        <v>69</v>
      </c>
      <c r="B7" s="101">
        <v>15</v>
      </c>
      <c r="C7" s="101">
        <v>120</v>
      </c>
      <c r="D7" s="101">
        <v>246</v>
      </c>
      <c r="E7" s="101">
        <v>15</v>
      </c>
      <c r="F7" s="101">
        <v>120</v>
      </c>
      <c r="G7" s="101">
        <v>120</v>
      </c>
      <c r="H7" s="101">
        <v>245</v>
      </c>
      <c r="I7" s="101">
        <v>120</v>
      </c>
      <c r="J7" s="101">
        <v>120</v>
      </c>
      <c r="K7" s="101">
        <v>14</v>
      </c>
      <c r="L7" s="101">
        <v>120</v>
      </c>
      <c r="M7" s="101">
        <v>120</v>
      </c>
      <c r="N7" s="101">
        <v>120</v>
      </c>
      <c r="O7" s="101" t="s">
        <v>156</v>
      </c>
      <c r="P7" s="101">
        <f>P9+P10+P12+P14+P16+P18+P20+P22+P24+P26+P28+P30+P32+P34+P36+P38+P54</f>
        <v>157</v>
      </c>
      <c r="Q7" s="101">
        <f t="shared" ref="Q7:U7" si="0">Q9+Q10+Q12+Q14+Q16+Q18+Q20+Q22+Q24+Q26+Q28+Q30+Q32+Q34+Q36+Q38+Q54</f>
        <v>157</v>
      </c>
      <c r="R7" s="101">
        <f t="shared" si="0"/>
        <v>157</v>
      </c>
      <c r="S7" s="101">
        <f t="shared" si="0"/>
        <v>157</v>
      </c>
      <c r="T7" s="101">
        <f t="shared" si="0"/>
        <v>416</v>
      </c>
      <c r="U7" s="101">
        <f t="shared" si="0"/>
        <v>157</v>
      </c>
      <c r="V7" s="101">
        <v>8260</v>
      </c>
      <c r="W7" s="101">
        <v>120</v>
      </c>
      <c r="X7" s="101">
        <v>120</v>
      </c>
      <c r="Y7" s="101">
        <v>120</v>
      </c>
      <c r="Z7" s="101"/>
    </row>
    <row r="8" spans="1:27" ht="21.75" customHeight="1" x14ac:dyDescent="0.15">
      <c r="A8" s="308"/>
      <c r="B8" s="101"/>
      <c r="C8" s="101"/>
      <c r="D8" s="101"/>
      <c r="E8" s="101"/>
      <c r="F8" s="101"/>
      <c r="G8" s="101"/>
      <c r="H8" s="101"/>
      <c r="I8" s="101"/>
      <c r="J8" s="101"/>
      <c r="K8" s="101"/>
      <c r="L8" s="101"/>
      <c r="M8" s="101"/>
      <c r="N8" s="101"/>
      <c r="O8" s="101" t="s">
        <v>171</v>
      </c>
      <c r="P8" s="101">
        <f>P11+P13+P15+P17+P19+P21+P23+P25+P27+P29+P31+P33+P35+P37+P38+P54</f>
        <v>79</v>
      </c>
      <c r="Q8" s="101">
        <f t="shared" ref="Q8:U8" si="1">Q11+Q13+Q15+Q17+Q19+Q21+Q23+Q25+Q27+Q29+Q31+Q33+Q35+Q37+Q38+Q54</f>
        <v>79</v>
      </c>
      <c r="R8" s="101">
        <f t="shared" si="1"/>
        <v>79</v>
      </c>
      <c r="S8" s="101">
        <f t="shared" si="1"/>
        <v>79</v>
      </c>
      <c r="T8" s="101">
        <f t="shared" si="1"/>
        <v>79</v>
      </c>
      <c r="U8" s="101">
        <f t="shared" si="1"/>
        <v>79</v>
      </c>
      <c r="V8" s="101"/>
      <c r="W8" s="101"/>
      <c r="X8" s="101"/>
      <c r="Y8" s="101"/>
      <c r="Z8" s="101"/>
    </row>
    <row r="9" spans="1:27" ht="21.75" customHeight="1" x14ac:dyDescent="0.15">
      <c r="A9" s="102" t="s">
        <v>187</v>
      </c>
      <c r="B9" s="103">
        <v>1</v>
      </c>
      <c r="C9" s="103">
        <v>1</v>
      </c>
      <c r="D9" s="103">
        <v>2</v>
      </c>
      <c r="E9" s="103">
        <v>1</v>
      </c>
      <c r="F9" s="103">
        <v>1</v>
      </c>
      <c r="G9" s="103">
        <v>1</v>
      </c>
      <c r="H9" s="103">
        <v>1</v>
      </c>
      <c r="I9" s="103">
        <v>1</v>
      </c>
      <c r="J9" s="103">
        <v>1</v>
      </c>
      <c r="K9" s="103"/>
      <c r="L9" s="103">
        <v>1</v>
      </c>
      <c r="M9" s="103">
        <v>1</v>
      </c>
      <c r="N9" s="103">
        <v>1</v>
      </c>
      <c r="O9" s="103" t="s">
        <v>7</v>
      </c>
      <c r="P9" s="103">
        <v>1</v>
      </c>
      <c r="Q9" s="103">
        <v>1</v>
      </c>
      <c r="R9" s="103">
        <v>1</v>
      </c>
      <c r="S9" s="103">
        <v>1</v>
      </c>
      <c r="T9" s="103">
        <v>10</v>
      </c>
      <c r="U9" s="103">
        <v>1</v>
      </c>
      <c r="V9" s="103"/>
      <c r="W9" s="103">
        <v>1</v>
      </c>
      <c r="X9" s="103">
        <v>1</v>
      </c>
      <c r="Y9" s="103">
        <v>1</v>
      </c>
      <c r="Z9" s="103"/>
    </row>
    <row r="10" spans="1:27" ht="21.75" customHeight="1" x14ac:dyDescent="0.15">
      <c r="A10" s="309" t="s">
        <v>24</v>
      </c>
      <c r="B10" s="103">
        <v>1</v>
      </c>
      <c r="C10" s="103">
        <v>13</v>
      </c>
      <c r="D10" s="103">
        <v>26</v>
      </c>
      <c r="E10" s="103">
        <v>1</v>
      </c>
      <c r="F10" s="103">
        <v>13</v>
      </c>
      <c r="G10" s="103">
        <v>13</v>
      </c>
      <c r="H10" s="103">
        <v>26</v>
      </c>
      <c r="I10" s="103">
        <v>13</v>
      </c>
      <c r="J10" s="103">
        <v>13</v>
      </c>
      <c r="K10" s="103">
        <v>1</v>
      </c>
      <c r="L10" s="103">
        <v>13</v>
      </c>
      <c r="M10" s="103">
        <v>13</v>
      </c>
      <c r="N10" s="103">
        <v>13</v>
      </c>
      <c r="O10" s="103" t="s">
        <v>7</v>
      </c>
      <c r="P10" s="103">
        <v>13</v>
      </c>
      <c r="Q10" s="103">
        <v>13</v>
      </c>
      <c r="R10" s="103">
        <v>13</v>
      </c>
      <c r="S10" s="103">
        <v>13</v>
      </c>
      <c r="T10" s="103">
        <v>39</v>
      </c>
      <c r="U10" s="103">
        <v>13</v>
      </c>
      <c r="V10" s="103">
        <v>620</v>
      </c>
      <c r="W10" s="103">
        <v>13</v>
      </c>
      <c r="X10" s="103">
        <v>13</v>
      </c>
      <c r="Y10" s="103">
        <v>13</v>
      </c>
      <c r="Z10" s="103"/>
    </row>
    <row r="11" spans="1:27" ht="21.75" customHeight="1" x14ac:dyDescent="0.15">
      <c r="A11" s="310"/>
      <c r="B11" s="103"/>
      <c r="C11" s="103"/>
      <c r="D11" s="103"/>
      <c r="E11" s="103"/>
      <c r="F11" s="103"/>
      <c r="G11" s="103"/>
      <c r="H11" s="103"/>
      <c r="I11" s="103"/>
      <c r="J11" s="103"/>
      <c r="K11" s="103"/>
      <c r="L11" s="103"/>
      <c r="M11" s="103"/>
      <c r="N11" s="103"/>
      <c r="O11" s="103" t="s">
        <v>171</v>
      </c>
      <c r="P11" s="103">
        <v>5</v>
      </c>
      <c r="Q11" s="103">
        <v>5</v>
      </c>
      <c r="R11" s="103">
        <v>5</v>
      </c>
      <c r="S11" s="103">
        <v>5</v>
      </c>
      <c r="T11" s="103">
        <v>5</v>
      </c>
      <c r="U11" s="103">
        <v>5</v>
      </c>
      <c r="V11" s="103"/>
      <c r="W11" s="103"/>
      <c r="X11" s="103"/>
      <c r="Y11" s="103"/>
      <c r="Z11" s="103"/>
    </row>
    <row r="12" spans="1:27" ht="21.75" customHeight="1" x14ac:dyDescent="0.15">
      <c r="A12" s="309" t="s">
        <v>25</v>
      </c>
      <c r="B12" s="103">
        <v>1</v>
      </c>
      <c r="C12" s="103">
        <v>11</v>
      </c>
      <c r="D12" s="103">
        <v>22</v>
      </c>
      <c r="E12" s="103">
        <v>1</v>
      </c>
      <c r="F12" s="103">
        <v>11</v>
      </c>
      <c r="G12" s="103">
        <v>11</v>
      </c>
      <c r="H12" s="103">
        <v>22</v>
      </c>
      <c r="I12" s="103">
        <v>11</v>
      </c>
      <c r="J12" s="103">
        <v>11</v>
      </c>
      <c r="K12" s="103">
        <v>1</v>
      </c>
      <c r="L12" s="103">
        <v>11</v>
      </c>
      <c r="M12" s="103">
        <v>11</v>
      </c>
      <c r="N12" s="103">
        <v>11</v>
      </c>
      <c r="O12" s="103" t="s">
        <v>7</v>
      </c>
      <c r="P12" s="103">
        <v>11</v>
      </c>
      <c r="Q12" s="103">
        <v>11</v>
      </c>
      <c r="R12" s="103">
        <v>11</v>
      </c>
      <c r="S12" s="103">
        <v>11</v>
      </c>
      <c r="T12" s="103">
        <v>33</v>
      </c>
      <c r="U12" s="103">
        <v>11</v>
      </c>
      <c r="V12" s="103">
        <v>500</v>
      </c>
      <c r="W12" s="103">
        <v>11</v>
      </c>
      <c r="X12" s="103">
        <v>11</v>
      </c>
      <c r="Y12" s="103">
        <v>11</v>
      </c>
      <c r="Z12" s="114"/>
    </row>
    <row r="13" spans="1:27" ht="21.75" customHeight="1" x14ac:dyDescent="0.15">
      <c r="A13" s="312"/>
      <c r="B13" s="103"/>
      <c r="C13" s="103"/>
      <c r="D13" s="103"/>
      <c r="E13" s="103"/>
      <c r="F13" s="103"/>
      <c r="G13" s="103"/>
      <c r="H13" s="103"/>
      <c r="I13" s="103"/>
      <c r="J13" s="103"/>
      <c r="K13" s="103"/>
      <c r="L13" s="103"/>
      <c r="M13" s="103"/>
      <c r="N13" s="103"/>
      <c r="O13" s="103" t="s">
        <v>171</v>
      </c>
      <c r="P13" s="103">
        <v>2</v>
      </c>
      <c r="Q13" s="103">
        <v>2</v>
      </c>
      <c r="R13" s="103">
        <v>2</v>
      </c>
      <c r="S13" s="103">
        <v>2</v>
      </c>
      <c r="T13" s="103">
        <v>2</v>
      </c>
      <c r="U13" s="103">
        <v>2</v>
      </c>
      <c r="V13" s="103"/>
      <c r="W13" s="103"/>
      <c r="X13" s="103"/>
      <c r="Y13" s="103"/>
      <c r="Z13" s="114"/>
    </row>
    <row r="14" spans="1:27" ht="21.75" customHeight="1" x14ac:dyDescent="0.15">
      <c r="A14" s="309" t="s">
        <v>26</v>
      </c>
      <c r="B14" s="103">
        <v>1</v>
      </c>
      <c r="C14" s="103">
        <v>18</v>
      </c>
      <c r="D14" s="103">
        <v>36</v>
      </c>
      <c r="E14" s="103">
        <v>1</v>
      </c>
      <c r="F14" s="103">
        <v>18</v>
      </c>
      <c r="G14" s="103">
        <v>18</v>
      </c>
      <c r="H14" s="103">
        <v>36</v>
      </c>
      <c r="I14" s="103">
        <v>18</v>
      </c>
      <c r="J14" s="103">
        <v>18</v>
      </c>
      <c r="K14" s="103">
        <v>1</v>
      </c>
      <c r="L14" s="103">
        <v>18</v>
      </c>
      <c r="M14" s="103">
        <v>18</v>
      </c>
      <c r="N14" s="103">
        <v>18</v>
      </c>
      <c r="O14" s="103" t="s">
        <v>7</v>
      </c>
      <c r="P14" s="103">
        <v>18</v>
      </c>
      <c r="Q14" s="103">
        <v>18</v>
      </c>
      <c r="R14" s="103">
        <v>18</v>
      </c>
      <c r="S14" s="103">
        <v>18</v>
      </c>
      <c r="T14" s="103">
        <v>54</v>
      </c>
      <c r="U14" s="103">
        <v>18</v>
      </c>
      <c r="V14" s="103">
        <v>1000</v>
      </c>
      <c r="W14" s="103">
        <v>18</v>
      </c>
      <c r="X14" s="103">
        <v>18</v>
      </c>
      <c r="Y14" s="103">
        <v>18</v>
      </c>
      <c r="Z14" s="114"/>
    </row>
    <row r="15" spans="1:27" ht="21.75" customHeight="1" x14ac:dyDescent="0.15">
      <c r="A15" s="312"/>
      <c r="B15" s="103"/>
      <c r="C15" s="103"/>
      <c r="D15" s="103"/>
      <c r="E15" s="103"/>
      <c r="F15" s="103"/>
      <c r="G15" s="103"/>
      <c r="H15" s="103"/>
      <c r="I15" s="103"/>
      <c r="J15" s="103"/>
      <c r="K15" s="103"/>
      <c r="L15" s="103"/>
      <c r="M15" s="103"/>
      <c r="N15" s="103"/>
      <c r="O15" s="103" t="s">
        <v>171</v>
      </c>
      <c r="P15" s="103">
        <v>7</v>
      </c>
      <c r="Q15" s="103">
        <v>7</v>
      </c>
      <c r="R15" s="103">
        <v>7</v>
      </c>
      <c r="S15" s="103">
        <v>7</v>
      </c>
      <c r="T15" s="103">
        <v>7</v>
      </c>
      <c r="U15" s="103">
        <v>7</v>
      </c>
      <c r="V15" s="103"/>
      <c r="W15" s="103"/>
      <c r="X15" s="103"/>
      <c r="Y15" s="103"/>
      <c r="Z15" s="114"/>
    </row>
    <row r="16" spans="1:27" ht="21.75" customHeight="1" x14ac:dyDescent="0.15">
      <c r="A16" s="309" t="s">
        <v>27</v>
      </c>
      <c r="B16" s="103">
        <v>1</v>
      </c>
      <c r="C16" s="103">
        <v>8</v>
      </c>
      <c r="D16" s="103">
        <v>16</v>
      </c>
      <c r="E16" s="103">
        <v>1</v>
      </c>
      <c r="F16" s="103">
        <v>8</v>
      </c>
      <c r="G16" s="103">
        <v>8</v>
      </c>
      <c r="H16" s="103">
        <v>16</v>
      </c>
      <c r="I16" s="103">
        <v>8</v>
      </c>
      <c r="J16" s="103">
        <v>8</v>
      </c>
      <c r="K16" s="103">
        <v>1</v>
      </c>
      <c r="L16" s="103">
        <v>8</v>
      </c>
      <c r="M16" s="103">
        <v>8</v>
      </c>
      <c r="N16" s="103">
        <v>8</v>
      </c>
      <c r="O16" s="103" t="s">
        <v>7</v>
      </c>
      <c r="P16" s="103">
        <v>8</v>
      </c>
      <c r="Q16" s="103">
        <v>8</v>
      </c>
      <c r="R16" s="103">
        <v>8</v>
      </c>
      <c r="S16" s="103">
        <v>8</v>
      </c>
      <c r="T16" s="103">
        <v>24</v>
      </c>
      <c r="U16" s="103">
        <v>8</v>
      </c>
      <c r="V16" s="103">
        <v>760</v>
      </c>
      <c r="W16" s="103">
        <v>8</v>
      </c>
      <c r="X16" s="103">
        <v>8</v>
      </c>
      <c r="Y16" s="103">
        <v>8</v>
      </c>
      <c r="Z16" s="114"/>
    </row>
    <row r="17" spans="1:26" ht="21.75" customHeight="1" x14ac:dyDescent="0.15">
      <c r="A17" s="312"/>
      <c r="B17" s="103"/>
      <c r="C17" s="103"/>
      <c r="D17" s="103"/>
      <c r="E17" s="103"/>
      <c r="F17" s="103"/>
      <c r="G17" s="103"/>
      <c r="H17" s="103"/>
      <c r="I17" s="103"/>
      <c r="J17" s="103"/>
      <c r="K17" s="103"/>
      <c r="L17" s="103"/>
      <c r="M17" s="103"/>
      <c r="N17" s="103"/>
      <c r="O17" s="103" t="s">
        <v>171</v>
      </c>
      <c r="P17" s="103">
        <v>6</v>
      </c>
      <c r="Q17" s="103">
        <v>6</v>
      </c>
      <c r="R17" s="103">
        <v>6</v>
      </c>
      <c r="S17" s="103">
        <v>6</v>
      </c>
      <c r="T17" s="103">
        <v>6</v>
      </c>
      <c r="U17" s="103">
        <v>6</v>
      </c>
      <c r="V17" s="103"/>
      <c r="W17" s="103"/>
      <c r="X17" s="103"/>
      <c r="Y17" s="103"/>
      <c r="Z17" s="114"/>
    </row>
    <row r="18" spans="1:26" ht="21.75" customHeight="1" x14ac:dyDescent="0.15">
      <c r="A18" s="309" t="s">
        <v>28</v>
      </c>
      <c r="B18" s="103">
        <v>1</v>
      </c>
      <c r="C18" s="103">
        <v>1</v>
      </c>
      <c r="D18" s="103">
        <v>6</v>
      </c>
      <c r="E18" s="103">
        <v>1</v>
      </c>
      <c r="F18" s="103">
        <v>1</v>
      </c>
      <c r="G18" s="103">
        <v>1</v>
      </c>
      <c r="H18" s="103">
        <v>6</v>
      </c>
      <c r="I18" s="103">
        <v>1</v>
      </c>
      <c r="J18" s="103">
        <v>1</v>
      </c>
      <c r="K18" s="103">
        <v>1</v>
      </c>
      <c r="L18" s="103">
        <v>1</v>
      </c>
      <c r="M18" s="103">
        <v>1</v>
      </c>
      <c r="N18" s="103">
        <v>1</v>
      </c>
      <c r="O18" s="103" t="s">
        <v>7</v>
      </c>
      <c r="P18" s="103">
        <v>5</v>
      </c>
      <c r="Q18" s="103">
        <v>5</v>
      </c>
      <c r="R18" s="103">
        <v>5</v>
      </c>
      <c r="S18" s="103">
        <v>5</v>
      </c>
      <c r="T18" s="103">
        <v>15</v>
      </c>
      <c r="U18" s="103">
        <v>5</v>
      </c>
      <c r="V18" s="103">
        <v>300</v>
      </c>
      <c r="W18" s="103">
        <v>1</v>
      </c>
      <c r="X18" s="103">
        <v>1</v>
      </c>
      <c r="Y18" s="103">
        <v>1</v>
      </c>
      <c r="Z18" s="114"/>
    </row>
    <row r="19" spans="1:26" ht="21.75" customHeight="1" x14ac:dyDescent="0.15">
      <c r="A19" s="312"/>
      <c r="B19" s="103"/>
      <c r="C19" s="103"/>
      <c r="D19" s="103"/>
      <c r="E19" s="103"/>
      <c r="F19" s="103"/>
      <c r="G19" s="103"/>
      <c r="H19" s="103"/>
      <c r="I19" s="103"/>
      <c r="J19" s="103"/>
      <c r="K19" s="103"/>
      <c r="L19" s="103"/>
      <c r="M19" s="103"/>
      <c r="N19" s="103"/>
      <c r="O19" s="103" t="s">
        <v>171</v>
      </c>
      <c r="P19" s="103">
        <v>1</v>
      </c>
      <c r="Q19" s="103">
        <v>1</v>
      </c>
      <c r="R19" s="103">
        <v>1</v>
      </c>
      <c r="S19" s="103">
        <v>1</v>
      </c>
      <c r="T19" s="103">
        <v>1</v>
      </c>
      <c r="U19" s="103">
        <v>1</v>
      </c>
      <c r="V19" s="103"/>
      <c r="W19" s="103"/>
      <c r="X19" s="103"/>
      <c r="Y19" s="103"/>
      <c r="Z19" s="114"/>
    </row>
    <row r="20" spans="1:26" ht="21.75" customHeight="1" x14ac:dyDescent="0.15">
      <c r="A20" s="309" t="s">
        <v>29</v>
      </c>
      <c r="B20" s="103">
        <v>1</v>
      </c>
      <c r="C20" s="103">
        <v>5</v>
      </c>
      <c r="D20" s="103">
        <v>10</v>
      </c>
      <c r="E20" s="103">
        <v>1</v>
      </c>
      <c r="F20" s="103">
        <v>5</v>
      </c>
      <c r="G20" s="103">
        <v>5</v>
      </c>
      <c r="H20" s="103">
        <v>10</v>
      </c>
      <c r="I20" s="103">
        <v>5</v>
      </c>
      <c r="J20" s="103">
        <v>5</v>
      </c>
      <c r="K20" s="103">
        <v>1</v>
      </c>
      <c r="L20" s="103">
        <v>5</v>
      </c>
      <c r="M20" s="103">
        <v>5</v>
      </c>
      <c r="N20" s="103">
        <v>5</v>
      </c>
      <c r="O20" s="103" t="s">
        <v>7</v>
      </c>
      <c r="P20" s="103">
        <v>5</v>
      </c>
      <c r="Q20" s="103">
        <v>5</v>
      </c>
      <c r="R20" s="103">
        <v>5</v>
      </c>
      <c r="S20" s="103">
        <v>5</v>
      </c>
      <c r="T20" s="103">
        <v>15</v>
      </c>
      <c r="U20" s="103">
        <v>5</v>
      </c>
      <c r="V20" s="103">
        <v>400</v>
      </c>
      <c r="W20" s="103">
        <v>5</v>
      </c>
      <c r="X20" s="103">
        <v>5</v>
      </c>
      <c r="Y20" s="103">
        <v>5</v>
      </c>
      <c r="Z20" s="114"/>
    </row>
    <row r="21" spans="1:26" ht="21.75" customHeight="1" x14ac:dyDescent="0.15">
      <c r="A21" s="312"/>
      <c r="B21" s="103"/>
      <c r="C21" s="103"/>
      <c r="D21" s="103"/>
      <c r="E21" s="103"/>
      <c r="F21" s="103"/>
      <c r="G21" s="103"/>
      <c r="H21" s="103"/>
      <c r="I21" s="103"/>
      <c r="J21" s="103"/>
      <c r="K21" s="103"/>
      <c r="L21" s="103"/>
      <c r="M21" s="103"/>
      <c r="N21" s="103"/>
      <c r="O21" s="103" t="s">
        <v>171</v>
      </c>
      <c r="P21" s="103">
        <v>2</v>
      </c>
      <c r="Q21" s="103">
        <v>2</v>
      </c>
      <c r="R21" s="103">
        <v>2</v>
      </c>
      <c r="S21" s="103">
        <v>2</v>
      </c>
      <c r="T21" s="103">
        <v>2</v>
      </c>
      <c r="U21" s="103">
        <v>2</v>
      </c>
      <c r="V21" s="103"/>
      <c r="W21" s="103"/>
      <c r="X21" s="103"/>
      <c r="Y21" s="103"/>
      <c r="Z21" s="114"/>
    </row>
    <row r="22" spans="1:26" ht="21.75" customHeight="1" x14ac:dyDescent="0.15">
      <c r="A22" s="309" t="s">
        <v>30</v>
      </c>
      <c r="B22" s="103">
        <v>1</v>
      </c>
      <c r="C22" s="103">
        <v>3</v>
      </c>
      <c r="D22" s="103">
        <v>8</v>
      </c>
      <c r="E22" s="103">
        <v>1</v>
      </c>
      <c r="F22" s="103">
        <v>3</v>
      </c>
      <c r="G22" s="103">
        <v>3</v>
      </c>
      <c r="H22" s="103">
        <v>8</v>
      </c>
      <c r="I22" s="103">
        <v>3</v>
      </c>
      <c r="J22" s="103">
        <v>3</v>
      </c>
      <c r="K22" s="103">
        <v>1</v>
      </c>
      <c r="L22" s="103">
        <v>3</v>
      </c>
      <c r="M22" s="103">
        <v>3</v>
      </c>
      <c r="N22" s="103">
        <v>3</v>
      </c>
      <c r="O22" s="103" t="s">
        <v>7</v>
      </c>
      <c r="P22" s="103">
        <v>5</v>
      </c>
      <c r="Q22" s="103">
        <v>5</v>
      </c>
      <c r="R22" s="103">
        <v>5</v>
      </c>
      <c r="S22" s="103">
        <v>5</v>
      </c>
      <c r="T22" s="103">
        <v>15</v>
      </c>
      <c r="U22" s="103">
        <v>5</v>
      </c>
      <c r="V22" s="103">
        <v>300</v>
      </c>
      <c r="W22" s="103">
        <v>3</v>
      </c>
      <c r="X22" s="103">
        <v>3</v>
      </c>
      <c r="Y22" s="103">
        <v>3</v>
      </c>
      <c r="Z22" s="114"/>
    </row>
    <row r="23" spans="1:26" ht="21.75" customHeight="1" x14ac:dyDescent="0.15">
      <c r="A23" s="312"/>
      <c r="B23" s="103"/>
      <c r="C23" s="103"/>
      <c r="D23" s="103"/>
      <c r="E23" s="103"/>
      <c r="F23" s="103"/>
      <c r="G23" s="103"/>
      <c r="H23" s="103"/>
      <c r="I23" s="103"/>
      <c r="J23" s="103"/>
      <c r="K23" s="103"/>
      <c r="L23" s="103"/>
      <c r="M23" s="103"/>
      <c r="N23" s="103"/>
      <c r="O23" s="103" t="s">
        <v>171</v>
      </c>
      <c r="P23" s="103">
        <v>1</v>
      </c>
      <c r="Q23" s="103">
        <v>1</v>
      </c>
      <c r="R23" s="103">
        <v>1</v>
      </c>
      <c r="S23" s="103">
        <v>1</v>
      </c>
      <c r="T23" s="103">
        <v>1</v>
      </c>
      <c r="U23" s="103">
        <v>1</v>
      </c>
      <c r="V23" s="103"/>
      <c r="W23" s="103"/>
      <c r="X23" s="103"/>
      <c r="Y23" s="103"/>
      <c r="Z23" s="114"/>
    </row>
    <row r="24" spans="1:26" ht="21.75" customHeight="1" x14ac:dyDescent="0.15">
      <c r="A24" s="309" t="s">
        <v>31</v>
      </c>
      <c r="B24" s="103">
        <v>1</v>
      </c>
      <c r="C24" s="103">
        <v>6</v>
      </c>
      <c r="D24" s="103">
        <v>12</v>
      </c>
      <c r="E24" s="103">
        <v>1</v>
      </c>
      <c r="F24" s="103">
        <v>6</v>
      </c>
      <c r="G24" s="103">
        <v>6</v>
      </c>
      <c r="H24" s="103">
        <v>12</v>
      </c>
      <c r="I24" s="103">
        <v>6</v>
      </c>
      <c r="J24" s="103">
        <v>6</v>
      </c>
      <c r="K24" s="103">
        <v>1</v>
      </c>
      <c r="L24" s="103">
        <v>6</v>
      </c>
      <c r="M24" s="103">
        <v>6</v>
      </c>
      <c r="N24" s="103">
        <v>6</v>
      </c>
      <c r="O24" s="103" t="s">
        <v>7</v>
      </c>
      <c r="P24" s="103">
        <v>6</v>
      </c>
      <c r="Q24" s="103">
        <v>6</v>
      </c>
      <c r="R24" s="103">
        <v>6</v>
      </c>
      <c r="S24" s="103">
        <v>6</v>
      </c>
      <c r="T24" s="103">
        <v>18</v>
      </c>
      <c r="U24" s="103">
        <v>6</v>
      </c>
      <c r="V24" s="103">
        <v>400</v>
      </c>
      <c r="W24" s="103">
        <v>6</v>
      </c>
      <c r="X24" s="103">
        <v>6</v>
      </c>
      <c r="Y24" s="103">
        <v>6</v>
      </c>
      <c r="Z24" s="114"/>
    </row>
    <row r="25" spans="1:26" ht="21.75" customHeight="1" x14ac:dyDescent="0.15">
      <c r="A25" s="312"/>
      <c r="B25" s="103"/>
      <c r="C25" s="103"/>
      <c r="D25" s="103"/>
      <c r="E25" s="103"/>
      <c r="F25" s="103"/>
      <c r="G25" s="103"/>
      <c r="H25" s="103"/>
      <c r="I25" s="103"/>
      <c r="J25" s="103"/>
      <c r="K25" s="103"/>
      <c r="L25" s="103"/>
      <c r="M25" s="103"/>
      <c r="N25" s="103"/>
      <c r="O25" s="103" t="s">
        <v>171</v>
      </c>
      <c r="P25" s="103">
        <v>1</v>
      </c>
      <c r="Q25" s="103">
        <v>1</v>
      </c>
      <c r="R25" s="103">
        <v>1</v>
      </c>
      <c r="S25" s="103">
        <v>1</v>
      </c>
      <c r="T25" s="103">
        <v>1</v>
      </c>
      <c r="U25" s="103">
        <v>1</v>
      </c>
      <c r="V25" s="103"/>
      <c r="W25" s="103"/>
      <c r="X25" s="103"/>
      <c r="Y25" s="103"/>
      <c r="Z25" s="114"/>
    </row>
    <row r="26" spans="1:26" ht="21.75" customHeight="1" x14ac:dyDescent="0.15">
      <c r="A26" s="309" t="s">
        <v>32</v>
      </c>
      <c r="B26" s="103">
        <v>1</v>
      </c>
      <c r="C26" s="103">
        <v>8</v>
      </c>
      <c r="D26" s="103">
        <v>16</v>
      </c>
      <c r="E26" s="103">
        <v>1</v>
      </c>
      <c r="F26" s="103">
        <v>8</v>
      </c>
      <c r="G26" s="103">
        <v>8</v>
      </c>
      <c r="H26" s="103">
        <v>16</v>
      </c>
      <c r="I26" s="103">
        <v>8</v>
      </c>
      <c r="J26" s="103">
        <v>8</v>
      </c>
      <c r="K26" s="103">
        <v>1</v>
      </c>
      <c r="L26" s="103">
        <v>8</v>
      </c>
      <c r="M26" s="103">
        <v>8</v>
      </c>
      <c r="N26" s="103">
        <v>8</v>
      </c>
      <c r="O26" s="103" t="s">
        <v>7</v>
      </c>
      <c r="P26" s="103">
        <v>8</v>
      </c>
      <c r="Q26" s="103">
        <v>8</v>
      </c>
      <c r="R26" s="103">
        <v>8</v>
      </c>
      <c r="S26" s="103">
        <v>8</v>
      </c>
      <c r="T26" s="103">
        <v>24</v>
      </c>
      <c r="U26" s="103">
        <v>8</v>
      </c>
      <c r="V26" s="103">
        <v>400</v>
      </c>
      <c r="W26" s="103">
        <v>8</v>
      </c>
      <c r="X26" s="103">
        <v>8</v>
      </c>
      <c r="Y26" s="103">
        <v>8</v>
      </c>
      <c r="Z26" s="114"/>
    </row>
    <row r="27" spans="1:26" ht="21.75" customHeight="1" x14ac:dyDescent="0.15">
      <c r="A27" s="312"/>
      <c r="B27" s="103"/>
      <c r="C27" s="103"/>
      <c r="D27" s="103"/>
      <c r="E27" s="103"/>
      <c r="F27" s="103"/>
      <c r="G27" s="103"/>
      <c r="H27" s="103"/>
      <c r="I27" s="103"/>
      <c r="J27" s="103"/>
      <c r="K27" s="103"/>
      <c r="L27" s="103"/>
      <c r="M27" s="103"/>
      <c r="N27" s="103"/>
      <c r="O27" s="103" t="s">
        <v>171</v>
      </c>
      <c r="P27" s="103">
        <v>2</v>
      </c>
      <c r="Q27" s="103">
        <v>2</v>
      </c>
      <c r="R27" s="103">
        <v>2</v>
      </c>
      <c r="S27" s="103">
        <v>2</v>
      </c>
      <c r="T27" s="103">
        <v>2</v>
      </c>
      <c r="U27" s="103">
        <v>2</v>
      </c>
      <c r="V27" s="103"/>
      <c r="W27" s="103"/>
      <c r="X27" s="103"/>
      <c r="Y27" s="103"/>
      <c r="Z27" s="114"/>
    </row>
    <row r="28" spans="1:26" ht="21.75" customHeight="1" x14ac:dyDescent="0.15">
      <c r="A28" s="309" t="s">
        <v>33</v>
      </c>
      <c r="B28" s="103">
        <v>1</v>
      </c>
      <c r="C28" s="103">
        <v>13</v>
      </c>
      <c r="D28" s="103">
        <v>26</v>
      </c>
      <c r="E28" s="103">
        <v>1</v>
      </c>
      <c r="F28" s="103">
        <v>13</v>
      </c>
      <c r="G28" s="103">
        <v>13</v>
      </c>
      <c r="H28" s="103">
        <v>26</v>
      </c>
      <c r="I28" s="103">
        <v>13</v>
      </c>
      <c r="J28" s="103">
        <v>13</v>
      </c>
      <c r="K28" s="103">
        <v>1</v>
      </c>
      <c r="L28" s="103">
        <v>13</v>
      </c>
      <c r="M28" s="103">
        <v>13</v>
      </c>
      <c r="N28" s="103">
        <v>13</v>
      </c>
      <c r="O28" s="103" t="s">
        <v>7</v>
      </c>
      <c r="P28" s="103">
        <v>13</v>
      </c>
      <c r="Q28" s="103">
        <v>13</v>
      </c>
      <c r="R28" s="103">
        <v>13</v>
      </c>
      <c r="S28" s="103">
        <v>13</v>
      </c>
      <c r="T28" s="103">
        <v>39</v>
      </c>
      <c r="U28" s="103">
        <v>13</v>
      </c>
      <c r="V28" s="103">
        <v>1000</v>
      </c>
      <c r="W28" s="103">
        <v>13</v>
      </c>
      <c r="X28" s="103">
        <v>13</v>
      </c>
      <c r="Y28" s="103">
        <v>13</v>
      </c>
      <c r="Z28" s="114"/>
    </row>
    <row r="29" spans="1:26" ht="21.75" customHeight="1" x14ac:dyDescent="0.15">
      <c r="A29" s="312"/>
      <c r="B29" s="103"/>
      <c r="C29" s="103"/>
      <c r="D29" s="103"/>
      <c r="E29" s="103"/>
      <c r="F29" s="103"/>
      <c r="G29" s="103"/>
      <c r="H29" s="103"/>
      <c r="I29" s="103"/>
      <c r="J29" s="103"/>
      <c r="K29" s="103"/>
      <c r="L29" s="103"/>
      <c r="M29" s="103"/>
      <c r="N29" s="103"/>
      <c r="O29" s="103" t="s">
        <v>171</v>
      </c>
      <c r="P29" s="103">
        <v>7</v>
      </c>
      <c r="Q29" s="103">
        <v>7</v>
      </c>
      <c r="R29" s="103">
        <v>7</v>
      </c>
      <c r="S29" s="103">
        <v>7</v>
      </c>
      <c r="T29" s="103">
        <v>7</v>
      </c>
      <c r="U29" s="103">
        <v>7</v>
      </c>
      <c r="V29" s="103"/>
      <c r="W29" s="103"/>
      <c r="X29" s="103"/>
      <c r="Y29" s="103"/>
      <c r="Z29" s="114"/>
    </row>
    <row r="30" spans="1:26" ht="21.75" customHeight="1" x14ac:dyDescent="0.15">
      <c r="A30" s="309" t="s">
        <v>34</v>
      </c>
      <c r="B30" s="103">
        <v>1</v>
      </c>
      <c r="C30" s="103">
        <v>6</v>
      </c>
      <c r="D30" s="103">
        <v>12</v>
      </c>
      <c r="E30" s="103">
        <v>1</v>
      </c>
      <c r="F30" s="103">
        <v>6</v>
      </c>
      <c r="G30" s="103">
        <v>6</v>
      </c>
      <c r="H30" s="103">
        <v>12</v>
      </c>
      <c r="I30" s="103">
        <v>6</v>
      </c>
      <c r="J30" s="103">
        <v>6</v>
      </c>
      <c r="K30" s="103">
        <v>1</v>
      </c>
      <c r="L30" s="103">
        <v>6</v>
      </c>
      <c r="M30" s="103">
        <v>6</v>
      </c>
      <c r="N30" s="103">
        <v>6</v>
      </c>
      <c r="O30" s="103" t="s">
        <v>7</v>
      </c>
      <c r="P30" s="103">
        <v>6</v>
      </c>
      <c r="Q30" s="103">
        <v>6</v>
      </c>
      <c r="R30" s="103">
        <v>6</v>
      </c>
      <c r="S30" s="103">
        <v>6</v>
      </c>
      <c r="T30" s="103">
        <v>18</v>
      </c>
      <c r="U30" s="103">
        <v>6</v>
      </c>
      <c r="V30" s="103">
        <v>550</v>
      </c>
      <c r="W30" s="103">
        <v>6</v>
      </c>
      <c r="X30" s="103">
        <v>6</v>
      </c>
      <c r="Y30" s="103">
        <v>6</v>
      </c>
      <c r="Z30" s="114"/>
    </row>
    <row r="31" spans="1:26" ht="21.75" customHeight="1" x14ac:dyDescent="0.15">
      <c r="A31" s="312"/>
      <c r="B31" s="103"/>
      <c r="C31" s="103"/>
      <c r="D31" s="103"/>
      <c r="E31" s="103"/>
      <c r="F31" s="103"/>
      <c r="G31" s="103"/>
      <c r="H31" s="103"/>
      <c r="I31" s="103"/>
      <c r="J31" s="103"/>
      <c r="K31" s="103"/>
      <c r="L31" s="103"/>
      <c r="M31" s="103"/>
      <c r="N31" s="103"/>
      <c r="O31" s="103" t="s">
        <v>171</v>
      </c>
      <c r="P31" s="103">
        <v>2</v>
      </c>
      <c r="Q31" s="103">
        <v>2</v>
      </c>
      <c r="R31" s="103">
        <v>2</v>
      </c>
      <c r="S31" s="103">
        <v>2</v>
      </c>
      <c r="T31" s="103">
        <v>2</v>
      </c>
      <c r="U31" s="103">
        <v>2</v>
      </c>
      <c r="V31" s="103"/>
      <c r="W31" s="103"/>
      <c r="X31" s="103"/>
      <c r="Y31" s="103"/>
      <c r="Z31" s="114"/>
    </row>
    <row r="32" spans="1:26" ht="21.75" customHeight="1" x14ac:dyDescent="0.15">
      <c r="A32" s="309" t="s">
        <v>35</v>
      </c>
      <c r="B32" s="103">
        <v>1</v>
      </c>
      <c r="C32" s="103">
        <v>12</v>
      </c>
      <c r="D32" s="103">
        <v>24</v>
      </c>
      <c r="E32" s="103">
        <v>1</v>
      </c>
      <c r="F32" s="103">
        <v>12</v>
      </c>
      <c r="G32" s="103">
        <v>12</v>
      </c>
      <c r="H32" s="103">
        <v>24</v>
      </c>
      <c r="I32" s="103">
        <v>12</v>
      </c>
      <c r="J32" s="103">
        <v>12</v>
      </c>
      <c r="K32" s="103">
        <v>1</v>
      </c>
      <c r="L32" s="103">
        <v>12</v>
      </c>
      <c r="M32" s="103">
        <v>12</v>
      </c>
      <c r="N32" s="103">
        <v>12</v>
      </c>
      <c r="O32" s="103" t="s">
        <v>7</v>
      </c>
      <c r="P32" s="103">
        <v>12</v>
      </c>
      <c r="Q32" s="103">
        <v>12</v>
      </c>
      <c r="R32" s="103">
        <v>12</v>
      </c>
      <c r="S32" s="103">
        <v>12</v>
      </c>
      <c r="T32" s="103">
        <v>36</v>
      </c>
      <c r="U32" s="103">
        <v>12</v>
      </c>
      <c r="V32" s="103">
        <v>1030</v>
      </c>
      <c r="W32" s="103">
        <v>12</v>
      </c>
      <c r="X32" s="103">
        <v>12</v>
      </c>
      <c r="Y32" s="103">
        <v>12</v>
      </c>
      <c r="Z32" s="114"/>
    </row>
    <row r="33" spans="1:26" ht="21.75" customHeight="1" x14ac:dyDescent="0.15">
      <c r="A33" s="312"/>
      <c r="B33" s="103"/>
      <c r="C33" s="103"/>
      <c r="D33" s="103"/>
      <c r="E33" s="103"/>
      <c r="F33" s="103"/>
      <c r="G33" s="103"/>
      <c r="H33" s="103"/>
      <c r="I33" s="103"/>
      <c r="J33" s="103"/>
      <c r="K33" s="103"/>
      <c r="L33" s="103"/>
      <c r="M33" s="103"/>
      <c r="N33" s="103"/>
      <c r="O33" s="103" t="s">
        <v>171</v>
      </c>
      <c r="P33" s="103">
        <v>4</v>
      </c>
      <c r="Q33" s="103">
        <v>4</v>
      </c>
      <c r="R33" s="103">
        <v>4</v>
      </c>
      <c r="S33" s="103">
        <v>4</v>
      </c>
      <c r="T33" s="103">
        <v>4</v>
      </c>
      <c r="U33" s="103">
        <v>4</v>
      </c>
      <c r="V33" s="103"/>
      <c r="W33" s="103"/>
      <c r="X33" s="103"/>
      <c r="Y33" s="103"/>
      <c r="Z33" s="114"/>
    </row>
    <row r="34" spans="1:26" ht="21.75" customHeight="1" x14ac:dyDescent="0.15">
      <c r="A34" s="309" t="s">
        <v>36</v>
      </c>
      <c r="B34" s="103">
        <v>1</v>
      </c>
      <c r="C34" s="103">
        <v>7</v>
      </c>
      <c r="D34" s="103">
        <v>14</v>
      </c>
      <c r="E34" s="103">
        <v>1</v>
      </c>
      <c r="F34" s="103">
        <v>7</v>
      </c>
      <c r="G34" s="103">
        <v>7</v>
      </c>
      <c r="H34" s="103">
        <v>14</v>
      </c>
      <c r="I34" s="103">
        <v>7</v>
      </c>
      <c r="J34" s="103">
        <v>7</v>
      </c>
      <c r="K34" s="103">
        <v>1</v>
      </c>
      <c r="L34" s="103">
        <v>7</v>
      </c>
      <c r="M34" s="103">
        <v>7</v>
      </c>
      <c r="N34" s="103">
        <v>7</v>
      </c>
      <c r="O34" s="103" t="s">
        <v>7</v>
      </c>
      <c r="P34" s="103">
        <v>7</v>
      </c>
      <c r="Q34" s="103">
        <v>7</v>
      </c>
      <c r="R34" s="103">
        <v>7</v>
      </c>
      <c r="S34" s="103">
        <v>7</v>
      </c>
      <c r="T34" s="103">
        <v>21</v>
      </c>
      <c r="U34" s="103">
        <v>7</v>
      </c>
      <c r="V34" s="103">
        <v>500</v>
      </c>
      <c r="W34" s="103">
        <v>7</v>
      </c>
      <c r="X34" s="103">
        <v>7</v>
      </c>
      <c r="Y34" s="103">
        <v>7</v>
      </c>
      <c r="Z34" s="114"/>
    </row>
    <row r="35" spans="1:26" ht="21.75" customHeight="1" x14ac:dyDescent="0.15">
      <c r="A35" s="312"/>
      <c r="B35" s="103"/>
      <c r="C35" s="103"/>
      <c r="D35" s="103"/>
      <c r="E35" s="103"/>
      <c r="F35" s="103"/>
      <c r="G35" s="103"/>
      <c r="H35" s="103"/>
      <c r="I35" s="103"/>
      <c r="J35" s="103"/>
      <c r="K35" s="103"/>
      <c r="L35" s="103"/>
      <c r="M35" s="103"/>
      <c r="N35" s="103"/>
      <c r="O35" s="103" t="s">
        <v>171</v>
      </c>
      <c r="P35" s="103">
        <v>3</v>
      </c>
      <c r="Q35" s="103">
        <v>3</v>
      </c>
      <c r="R35" s="103">
        <v>3</v>
      </c>
      <c r="S35" s="103">
        <v>3</v>
      </c>
      <c r="T35" s="103">
        <v>3</v>
      </c>
      <c r="U35" s="103">
        <v>3</v>
      </c>
      <c r="V35" s="103"/>
      <c r="W35" s="103"/>
      <c r="X35" s="103"/>
      <c r="Y35" s="103"/>
      <c r="Z35" s="114"/>
    </row>
    <row r="36" spans="1:26" ht="21.75" customHeight="1" x14ac:dyDescent="0.15">
      <c r="A36" s="309" t="s">
        <v>37</v>
      </c>
      <c r="B36" s="103">
        <v>1</v>
      </c>
      <c r="C36" s="103">
        <v>8</v>
      </c>
      <c r="D36" s="103">
        <v>16</v>
      </c>
      <c r="E36" s="103">
        <v>1</v>
      </c>
      <c r="F36" s="103">
        <v>8</v>
      </c>
      <c r="G36" s="103">
        <v>8</v>
      </c>
      <c r="H36" s="103">
        <v>16</v>
      </c>
      <c r="I36" s="103">
        <v>8</v>
      </c>
      <c r="J36" s="103">
        <v>8</v>
      </c>
      <c r="K36" s="103">
        <v>1</v>
      </c>
      <c r="L36" s="103">
        <v>8</v>
      </c>
      <c r="M36" s="103">
        <v>8</v>
      </c>
      <c r="N36" s="103">
        <v>8</v>
      </c>
      <c r="O36" s="103" t="s">
        <v>7</v>
      </c>
      <c r="P36" s="103">
        <v>8</v>
      </c>
      <c r="Q36" s="103">
        <v>8</v>
      </c>
      <c r="R36" s="103">
        <v>8</v>
      </c>
      <c r="S36" s="103">
        <v>8</v>
      </c>
      <c r="T36" s="103">
        <v>24</v>
      </c>
      <c r="U36" s="103">
        <v>8</v>
      </c>
      <c r="V36" s="103">
        <v>500</v>
      </c>
      <c r="W36" s="103">
        <v>8</v>
      </c>
      <c r="X36" s="103">
        <v>8</v>
      </c>
      <c r="Y36" s="103">
        <v>8</v>
      </c>
      <c r="Z36" s="114"/>
    </row>
    <row r="37" spans="1:26" ht="21.75" customHeight="1" x14ac:dyDescent="0.15">
      <c r="A37" s="312"/>
      <c r="B37" s="103"/>
      <c r="C37" s="103"/>
      <c r="D37" s="103"/>
      <c r="E37" s="103"/>
      <c r="F37" s="103"/>
      <c r="G37" s="103"/>
      <c r="H37" s="103"/>
      <c r="I37" s="103"/>
      <c r="J37" s="103"/>
      <c r="K37" s="103"/>
      <c r="L37" s="103"/>
      <c r="M37" s="103"/>
      <c r="N37" s="103"/>
      <c r="O37" s="103" t="s">
        <v>171</v>
      </c>
      <c r="P37" s="103">
        <v>5</v>
      </c>
      <c r="Q37" s="103">
        <v>5</v>
      </c>
      <c r="R37" s="103">
        <v>5</v>
      </c>
      <c r="S37" s="103">
        <v>5</v>
      </c>
      <c r="T37" s="103">
        <v>5</v>
      </c>
      <c r="U37" s="103">
        <v>5</v>
      </c>
      <c r="V37" s="103"/>
      <c r="W37" s="103"/>
      <c r="X37" s="103"/>
      <c r="Y37" s="103"/>
      <c r="Z37" s="114"/>
    </row>
    <row r="38" spans="1:26" ht="21.75" customHeight="1" x14ac:dyDescent="0.15">
      <c r="A38" s="104" t="s">
        <v>83</v>
      </c>
      <c r="B38" s="103">
        <v>0</v>
      </c>
      <c r="C38" s="103">
        <v>0</v>
      </c>
      <c r="D38" s="103">
        <v>0</v>
      </c>
      <c r="E38" s="103">
        <v>0</v>
      </c>
      <c r="F38" s="103">
        <v>0</v>
      </c>
      <c r="G38" s="103">
        <v>0</v>
      </c>
      <c r="H38" s="103">
        <v>0</v>
      </c>
      <c r="I38" s="103">
        <v>0</v>
      </c>
      <c r="J38" s="103">
        <v>0</v>
      </c>
      <c r="K38" s="103">
        <v>0</v>
      </c>
      <c r="L38" s="103">
        <v>0</v>
      </c>
      <c r="M38" s="103">
        <v>0</v>
      </c>
      <c r="N38" s="103">
        <v>0</v>
      </c>
      <c r="O38" s="103" t="s">
        <v>7</v>
      </c>
      <c r="P38" s="103">
        <v>13</v>
      </c>
      <c r="Q38" s="103">
        <v>13</v>
      </c>
      <c r="R38" s="103">
        <v>13</v>
      </c>
      <c r="S38" s="103">
        <v>13</v>
      </c>
      <c r="T38" s="109">
        <v>13</v>
      </c>
      <c r="U38" s="103">
        <v>13</v>
      </c>
      <c r="V38" s="103">
        <v>0</v>
      </c>
      <c r="W38" s="103">
        <v>0</v>
      </c>
      <c r="X38" s="103">
        <v>0</v>
      </c>
      <c r="Y38" s="103">
        <v>0</v>
      </c>
      <c r="Z38" s="115"/>
    </row>
    <row r="39" spans="1:26" ht="19.5" hidden="1" customHeight="1" x14ac:dyDescent="0.15">
      <c r="A39" s="105" t="s">
        <v>84</v>
      </c>
      <c r="B39" s="103"/>
      <c r="C39" s="103"/>
      <c r="D39" s="103"/>
      <c r="E39" s="103"/>
      <c r="F39" s="103"/>
      <c r="G39" s="103"/>
      <c r="H39" s="103"/>
      <c r="I39" s="103"/>
      <c r="J39" s="103"/>
      <c r="K39" s="103"/>
      <c r="L39" s="103"/>
      <c r="M39" s="103"/>
      <c r="N39" s="103"/>
      <c r="O39" s="103"/>
      <c r="P39" s="103"/>
      <c r="Q39" s="103"/>
      <c r="R39" s="103"/>
      <c r="S39" s="103"/>
      <c r="T39" s="109"/>
      <c r="U39" s="103"/>
      <c r="V39" s="103"/>
      <c r="W39" s="103"/>
      <c r="X39" s="103"/>
      <c r="Y39" s="103"/>
      <c r="Z39" s="114"/>
    </row>
    <row r="40" spans="1:26" ht="19.5" hidden="1" customHeight="1" x14ac:dyDescent="0.15">
      <c r="A40" s="105" t="s">
        <v>85</v>
      </c>
      <c r="B40" s="103"/>
      <c r="C40" s="103"/>
      <c r="D40" s="103"/>
      <c r="E40" s="103"/>
      <c r="F40" s="103"/>
      <c r="G40" s="103"/>
      <c r="H40" s="103"/>
      <c r="I40" s="103"/>
      <c r="J40" s="103"/>
      <c r="K40" s="103"/>
      <c r="L40" s="103"/>
      <c r="M40" s="103"/>
      <c r="N40" s="103"/>
      <c r="O40" s="103"/>
      <c r="P40" s="103"/>
      <c r="Q40" s="103"/>
      <c r="R40" s="103"/>
      <c r="S40" s="103"/>
      <c r="T40" s="109"/>
      <c r="U40" s="103"/>
      <c r="V40" s="103"/>
      <c r="W40" s="103"/>
      <c r="X40" s="103"/>
      <c r="Y40" s="103"/>
      <c r="Z40" s="114"/>
    </row>
    <row r="41" spans="1:26" ht="19.5" hidden="1" customHeight="1" x14ac:dyDescent="0.15">
      <c r="A41" s="105" t="s">
        <v>86</v>
      </c>
      <c r="B41" s="103"/>
      <c r="C41" s="103"/>
      <c r="D41" s="103"/>
      <c r="E41" s="103"/>
      <c r="F41" s="103"/>
      <c r="G41" s="103"/>
      <c r="H41" s="103"/>
      <c r="I41" s="103"/>
      <c r="J41" s="103"/>
      <c r="K41" s="103"/>
      <c r="L41" s="103"/>
      <c r="M41" s="103"/>
      <c r="N41" s="103"/>
      <c r="O41" s="103"/>
      <c r="P41" s="103"/>
      <c r="Q41" s="103"/>
      <c r="R41" s="103"/>
      <c r="S41" s="103"/>
      <c r="T41" s="109"/>
      <c r="U41" s="103"/>
      <c r="V41" s="103"/>
      <c r="W41" s="103"/>
      <c r="X41" s="103"/>
      <c r="Y41" s="103"/>
      <c r="Z41" s="114"/>
    </row>
    <row r="42" spans="1:26" ht="19.5" hidden="1" customHeight="1" x14ac:dyDescent="0.15">
      <c r="A42" s="105" t="s">
        <v>87</v>
      </c>
      <c r="B42" s="103"/>
      <c r="C42" s="103"/>
      <c r="D42" s="103"/>
      <c r="E42" s="103"/>
      <c r="F42" s="103"/>
      <c r="G42" s="103"/>
      <c r="H42" s="103"/>
      <c r="I42" s="103"/>
      <c r="J42" s="103"/>
      <c r="K42" s="103"/>
      <c r="L42" s="103"/>
      <c r="M42" s="103"/>
      <c r="N42" s="103"/>
      <c r="O42" s="103"/>
      <c r="P42" s="103"/>
      <c r="Q42" s="103"/>
      <c r="R42" s="103"/>
      <c r="S42" s="103"/>
      <c r="T42" s="109"/>
      <c r="U42" s="103"/>
      <c r="V42" s="103"/>
      <c r="W42" s="103"/>
      <c r="X42" s="103"/>
      <c r="Y42" s="103"/>
      <c r="Z42" s="114"/>
    </row>
    <row r="43" spans="1:26" ht="19.5" hidden="1" customHeight="1" x14ac:dyDescent="0.15">
      <c r="A43" s="105" t="s">
        <v>88</v>
      </c>
      <c r="B43" s="103"/>
      <c r="C43" s="103"/>
      <c r="D43" s="103"/>
      <c r="E43" s="103"/>
      <c r="F43" s="103"/>
      <c r="G43" s="103"/>
      <c r="H43" s="103"/>
      <c r="I43" s="103"/>
      <c r="J43" s="103"/>
      <c r="K43" s="103"/>
      <c r="L43" s="103"/>
      <c r="M43" s="103"/>
      <c r="N43" s="103"/>
      <c r="O43" s="103"/>
      <c r="P43" s="103"/>
      <c r="Q43" s="103"/>
      <c r="R43" s="103"/>
      <c r="S43" s="103"/>
      <c r="T43" s="109"/>
      <c r="U43" s="103"/>
      <c r="V43" s="103"/>
      <c r="W43" s="103"/>
      <c r="X43" s="103"/>
      <c r="Y43" s="103"/>
      <c r="Z43" s="114"/>
    </row>
    <row r="44" spans="1:26" ht="19.5" hidden="1" customHeight="1" x14ac:dyDescent="0.15">
      <c r="A44" s="105" t="s">
        <v>89</v>
      </c>
      <c r="B44" s="103"/>
      <c r="C44" s="103"/>
      <c r="D44" s="103"/>
      <c r="E44" s="103"/>
      <c r="F44" s="103"/>
      <c r="G44" s="103"/>
      <c r="H44" s="103"/>
      <c r="I44" s="103"/>
      <c r="J44" s="103"/>
      <c r="K44" s="103"/>
      <c r="L44" s="103"/>
      <c r="M44" s="103"/>
      <c r="N44" s="103"/>
      <c r="O44" s="103"/>
      <c r="P44" s="103"/>
      <c r="Q44" s="103"/>
      <c r="R44" s="103"/>
      <c r="S44" s="103"/>
      <c r="T44" s="109"/>
      <c r="U44" s="103"/>
      <c r="V44" s="103"/>
      <c r="W44" s="103"/>
      <c r="X44" s="103"/>
      <c r="Y44" s="103"/>
      <c r="Z44" s="114"/>
    </row>
    <row r="45" spans="1:26" ht="19.5" hidden="1" customHeight="1" x14ac:dyDescent="0.15">
      <c r="A45" s="105" t="s">
        <v>90</v>
      </c>
      <c r="B45" s="103"/>
      <c r="C45" s="103"/>
      <c r="D45" s="103"/>
      <c r="E45" s="103"/>
      <c r="F45" s="103"/>
      <c r="G45" s="103"/>
      <c r="H45" s="103"/>
      <c r="I45" s="103"/>
      <c r="J45" s="103"/>
      <c r="K45" s="103"/>
      <c r="L45" s="103"/>
      <c r="M45" s="103"/>
      <c r="N45" s="103"/>
      <c r="O45" s="103"/>
      <c r="P45" s="103"/>
      <c r="Q45" s="103"/>
      <c r="R45" s="103"/>
      <c r="S45" s="103"/>
      <c r="T45" s="109"/>
      <c r="U45" s="103"/>
      <c r="V45" s="103"/>
      <c r="W45" s="103"/>
      <c r="X45" s="103"/>
      <c r="Y45" s="103"/>
      <c r="Z45" s="114"/>
    </row>
    <row r="46" spans="1:26" ht="19.5" hidden="1" customHeight="1" x14ac:dyDescent="0.15">
      <c r="A46" s="105" t="s">
        <v>91</v>
      </c>
      <c r="B46" s="103"/>
      <c r="C46" s="103"/>
      <c r="D46" s="103"/>
      <c r="E46" s="103"/>
      <c r="F46" s="103"/>
      <c r="G46" s="103"/>
      <c r="H46" s="103"/>
      <c r="I46" s="103"/>
      <c r="J46" s="103"/>
      <c r="K46" s="103"/>
      <c r="L46" s="103"/>
      <c r="M46" s="103"/>
      <c r="N46" s="103"/>
      <c r="O46" s="103"/>
      <c r="P46" s="103"/>
      <c r="Q46" s="103"/>
      <c r="R46" s="103"/>
      <c r="S46" s="103"/>
      <c r="T46" s="109"/>
      <c r="U46" s="103"/>
      <c r="V46" s="103"/>
      <c r="W46" s="103"/>
      <c r="X46" s="103"/>
      <c r="Y46" s="103"/>
      <c r="Z46" s="114"/>
    </row>
    <row r="47" spans="1:26" ht="19.5" hidden="1" customHeight="1" x14ac:dyDescent="0.15">
      <c r="A47" s="105" t="s">
        <v>93</v>
      </c>
      <c r="B47" s="103"/>
      <c r="C47" s="103"/>
      <c r="D47" s="103"/>
      <c r="E47" s="103"/>
      <c r="F47" s="103"/>
      <c r="G47" s="103"/>
      <c r="H47" s="103"/>
      <c r="I47" s="103"/>
      <c r="J47" s="103"/>
      <c r="K47" s="103"/>
      <c r="L47" s="103"/>
      <c r="M47" s="103"/>
      <c r="N47" s="103"/>
      <c r="O47" s="103"/>
      <c r="P47" s="103"/>
      <c r="Q47" s="103"/>
      <c r="R47" s="103"/>
      <c r="S47" s="103"/>
      <c r="T47" s="109"/>
      <c r="U47" s="103"/>
      <c r="V47" s="103"/>
      <c r="W47" s="103"/>
      <c r="X47" s="103"/>
      <c r="Y47" s="103"/>
      <c r="Z47" s="114"/>
    </row>
    <row r="48" spans="1:26" ht="19.5" hidden="1" customHeight="1" x14ac:dyDescent="0.15">
      <c r="A48" s="105" t="s">
        <v>94</v>
      </c>
      <c r="B48" s="103"/>
      <c r="C48" s="103"/>
      <c r="D48" s="103"/>
      <c r="E48" s="103"/>
      <c r="F48" s="103"/>
      <c r="G48" s="103"/>
      <c r="H48" s="103"/>
      <c r="I48" s="103"/>
      <c r="J48" s="103"/>
      <c r="K48" s="103"/>
      <c r="L48" s="103"/>
      <c r="M48" s="103"/>
      <c r="N48" s="103"/>
      <c r="O48" s="103"/>
      <c r="P48" s="103"/>
      <c r="Q48" s="103"/>
      <c r="R48" s="103"/>
      <c r="S48" s="103"/>
      <c r="T48" s="109"/>
      <c r="U48" s="103"/>
      <c r="V48" s="103"/>
      <c r="W48" s="103"/>
      <c r="X48" s="103"/>
      <c r="Y48" s="103"/>
      <c r="Z48" s="114"/>
    </row>
    <row r="49" spans="1:26" ht="19.5" hidden="1" customHeight="1" x14ac:dyDescent="0.15">
      <c r="A49" s="105" t="s">
        <v>95</v>
      </c>
      <c r="B49" s="103"/>
      <c r="C49" s="103"/>
      <c r="D49" s="103"/>
      <c r="E49" s="103"/>
      <c r="F49" s="103"/>
      <c r="G49" s="103"/>
      <c r="H49" s="103"/>
      <c r="I49" s="103"/>
      <c r="J49" s="103"/>
      <c r="K49" s="103"/>
      <c r="L49" s="103"/>
      <c r="M49" s="103"/>
      <c r="N49" s="103"/>
      <c r="O49" s="103"/>
      <c r="P49" s="103"/>
      <c r="Q49" s="103"/>
      <c r="R49" s="103"/>
      <c r="S49" s="103"/>
      <c r="T49" s="109"/>
      <c r="U49" s="103"/>
      <c r="V49" s="103"/>
      <c r="W49" s="103"/>
      <c r="X49" s="103"/>
      <c r="Y49" s="103"/>
      <c r="Z49" s="114"/>
    </row>
    <row r="50" spans="1:26" ht="19.5" hidden="1" customHeight="1" x14ac:dyDescent="0.15">
      <c r="A50" s="105" t="s">
        <v>96</v>
      </c>
      <c r="B50" s="103"/>
      <c r="C50" s="103"/>
      <c r="D50" s="103"/>
      <c r="E50" s="103"/>
      <c r="F50" s="103"/>
      <c r="G50" s="103"/>
      <c r="H50" s="103"/>
      <c r="I50" s="103"/>
      <c r="J50" s="103"/>
      <c r="K50" s="103"/>
      <c r="L50" s="103"/>
      <c r="M50" s="103"/>
      <c r="N50" s="103"/>
      <c r="O50" s="103"/>
      <c r="P50" s="103"/>
      <c r="Q50" s="103"/>
      <c r="R50" s="103"/>
      <c r="S50" s="103"/>
      <c r="T50" s="109"/>
      <c r="U50" s="103"/>
      <c r="V50" s="103"/>
      <c r="W50" s="103"/>
      <c r="X50" s="103"/>
      <c r="Y50" s="103"/>
      <c r="Z50" s="114"/>
    </row>
    <row r="51" spans="1:26" ht="19.5" hidden="1" customHeight="1" x14ac:dyDescent="0.15">
      <c r="A51" s="105" t="s">
        <v>97</v>
      </c>
      <c r="B51" s="103"/>
      <c r="C51" s="103"/>
      <c r="D51" s="103"/>
      <c r="E51" s="103"/>
      <c r="F51" s="103"/>
      <c r="G51" s="103"/>
      <c r="H51" s="103"/>
      <c r="I51" s="103"/>
      <c r="J51" s="103"/>
      <c r="K51" s="103"/>
      <c r="L51" s="103"/>
      <c r="M51" s="103"/>
      <c r="N51" s="103"/>
      <c r="O51" s="103"/>
      <c r="P51" s="103"/>
      <c r="Q51" s="103"/>
      <c r="R51" s="103"/>
      <c r="S51" s="103"/>
      <c r="T51" s="109"/>
      <c r="U51" s="103"/>
      <c r="V51" s="103"/>
      <c r="W51" s="103"/>
      <c r="X51" s="103"/>
      <c r="Y51" s="103"/>
      <c r="Z51" s="114"/>
    </row>
    <row r="52" spans="1:26" ht="19.5" hidden="1" customHeight="1" x14ac:dyDescent="0.15">
      <c r="A52" s="105" t="s">
        <v>99</v>
      </c>
      <c r="B52" s="103"/>
      <c r="C52" s="103"/>
      <c r="D52" s="103"/>
      <c r="E52" s="103"/>
      <c r="F52" s="103"/>
      <c r="G52" s="103"/>
      <c r="H52" s="103"/>
      <c r="I52" s="103"/>
      <c r="J52" s="103"/>
      <c r="K52" s="103"/>
      <c r="L52" s="103"/>
      <c r="M52" s="103"/>
      <c r="N52" s="103"/>
      <c r="O52" s="103"/>
      <c r="P52" s="103"/>
      <c r="Q52" s="103"/>
      <c r="R52" s="103"/>
      <c r="S52" s="103"/>
      <c r="T52" s="109"/>
      <c r="U52" s="103"/>
      <c r="V52" s="103"/>
      <c r="W52" s="103"/>
      <c r="X52" s="103"/>
      <c r="Y52" s="103"/>
      <c r="Z52" s="114"/>
    </row>
    <row r="53" spans="1:26" ht="19.5" hidden="1" customHeight="1" x14ac:dyDescent="0.15">
      <c r="A53" s="105" t="s">
        <v>100</v>
      </c>
      <c r="B53" s="103"/>
      <c r="C53" s="103"/>
      <c r="D53" s="103"/>
      <c r="E53" s="103"/>
      <c r="F53" s="103"/>
      <c r="G53" s="103"/>
      <c r="H53" s="103"/>
      <c r="I53" s="103"/>
      <c r="J53" s="103"/>
      <c r="K53" s="103"/>
      <c r="L53" s="103"/>
      <c r="M53" s="103"/>
      <c r="N53" s="103"/>
      <c r="O53" s="103"/>
      <c r="P53" s="103"/>
      <c r="Q53" s="103"/>
      <c r="R53" s="103"/>
      <c r="S53" s="103"/>
      <c r="T53" s="109"/>
      <c r="U53" s="103"/>
      <c r="V53" s="103"/>
      <c r="W53" s="103"/>
      <c r="X53" s="103"/>
      <c r="Y53" s="103"/>
      <c r="Z53" s="114"/>
    </row>
    <row r="54" spans="1:26" ht="21.75" customHeight="1" x14ac:dyDescent="0.15">
      <c r="A54" s="104" t="s">
        <v>101</v>
      </c>
      <c r="B54" s="103">
        <v>0</v>
      </c>
      <c r="C54" s="103">
        <v>0</v>
      </c>
      <c r="D54" s="103">
        <v>0</v>
      </c>
      <c r="E54" s="103">
        <v>0</v>
      </c>
      <c r="F54" s="103">
        <v>0</v>
      </c>
      <c r="G54" s="103">
        <v>0</v>
      </c>
      <c r="H54" s="103">
        <v>0</v>
      </c>
      <c r="I54" s="103">
        <v>0</v>
      </c>
      <c r="J54" s="103">
        <v>0</v>
      </c>
      <c r="K54" s="103">
        <v>0</v>
      </c>
      <c r="L54" s="103">
        <v>0</v>
      </c>
      <c r="M54" s="103">
        <v>0</v>
      </c>
      <c r="N54" s="103">
        <v>0</v>
      </c>
      <c r="O54" s="103" t="s">
        <v>7</v>
      </c>
      <c r="P54" s="103">
        <v>18</v>
      </c>
      <c r="Q54" s="103">
        <v>18</v>
      </c>
      <c r="R54" s="103">
        <v>18</v>
      </c>
      <c r="S54" s="103">
        <v>18</v>
      </c>
      <c r="T54" s="103">
        <v>18</v>
      </c>
      <c r="U54" s="103">
        <v>18</v>
      </c>
      <c r="V54" s="103">
        <v>0</v>
      </c>
      <c r="W54" s="103">
        <v>0</v>
      </c>
      <c r="X54" s="103">
        <v>0</v>
      </c>
      <c r="Y54" s="103">
        <v>0</v>
      </c>
      <c r="Z54" s="115"/>
    </row>
    <row r="55" spans="1:26" ht="19.5" hidden="1" customHeight="1" x14ac:dyDescent="0.15">
      <c r="A55" s="106" t="s">
        <v>102</v>
      </c>
      <c r="B55" s="107"/>
      <c r="C55" s="107"/>
      <c r="D55" s="107"/>
      <c r="E55" s="107"/>
      <c r="F55" s="107"/>
      <c r="G55" s="107"/>
      <c r="H55" s="107"/>
      <c r="I55" s="107"/>
      <c r="J55" s="107"/>
      <c r="K55" s="107"/>
      <c r="L55" s="107"/>
      <c r="M55" s="107"/>
      <c r="N55" s="107"/>
      <c r="O55" s="107"/>
      <c r="P55" s="107"/>
      <c r="Q55" s="107"/>
      <c r="R55" s="107"/>
      <c r="S55" s="107"/>
      <c r="T55" s="110"/>
      <c r="U55" s="107"/>
      <c r="V55" s="107"/>
      <c r="W55" s="107"/>
      <c r="X55" s="107"/>
      <c r="Y55" s="107"/>
      <c r="Z55" s="116"/>
    </row>
    <row r="56" spans="1:26" ht="19.5" hidden="1" customHeight="1" x14ac:dyDescent="0.15">
      <c r="A56" s="106" t="s">
        <v>103</v>
      </c>
      <c r="B56" s="107"/>
      <c r="C56" s="107"/>
      <c r="D56" s="107"/>
      <c r="E56" s="107"/>
      <c r="F56" s="107"/>
      <c r="G56" s="107"/>
      <c r="H56" s="107"/>
      <c r="I56" s="107"/>
      <c r="J56" s="107"/>
      <c r="K56" s="107"/>
      <c r="L56" s="107"/>
      <c r="M56" s="107"/>
      <c r="N56" s="107"/>
      <c r="O56" s="107"/>
      <c r="P56" s="107"/>
      <c r="Q56" s="107"/>
      <c r="R56" s="107"/>
      <c r="S56" s="107"/>
      <c r="T56" s="110"/>
      <c r="U56" s="107"/>
      <c r="V56" s="107"/>
      <c r="W56" s="107"/>
      <c r="X56" s="107"/>
      <c r="Y56" s="107"/>
      <c r="Z56" s="116"/>
    </row>
    <row r="57" spans="1:26" ht="19.5" hidden="1" customHeight="1" x14ac:dyDescent="0.15">
      <c r="A57" s="106" t="s">
        <v>104</v>
      </c>
      <c r="B57" s="107"/>
      <c r="C57" s="107"/>
      <c r="D57" s="107"/>
      <c r="E57" s="107"/>
      <c r="F57" s="107"/>
      <c r="G57" s="107"/>
      <c r="H57" s="107"/>
      <c r="I57" s="107"/>
      <c r="J57" s="107"/>
      <c r="K57" s="107"/>
      <c r="L57" s="107"/>
      <c r="M57" s="107"/>
      <c r="N57" s="107"/>
      <c r="O57" s="107"/>
      <c r="P57" s="107"/>
      <c r="Q57" s="107"/>
      <c r="R57" s="107"/>
      <c r="S57" s="107"/>
      <c r="T57" s="110"/>
      <c r="U57" s="107"/>
      <c r="V57" s="107"/>
      <c r="W57" s="107"/>
      <c r="X57" s="107"/>
      <c r="Y57" s="107"/>
      <c r="Z57" s="116"/>
    </row>
    <row r="58" spans="1:26" ht="19.5" hidden="1" customHeight="1" x14ac:dyDescent="0.15">
      <c r="A58" s="106" t="s">
        <v>105</v>
      </c>
      <c r="B58" s="107"/>
      <c r="C58" s="107"/>
      <c r="D58" s="107"/>
      <c r="E58" s="107"/>
      <c r="F58" s="107"/>
      <c r="G58" s="107"/>
      <c r="H58" s="107"/>
      <c r="I58" s="107"/>
      <c r="J58" s="107"/>
      <c r="K58" s="107"/>
      <c r="L58" s="107"/>
      <c r="M58" s="107"/>
      <c r="N58" s="107"/>
      <c r="O58" s="107"/>
      <c r="P58" s="107"/>
      <c r="Q58" s="107"/>
      <c r="R58" s="107"/>
      <c r="S58" s="107"/>
      <c r="T58" s="110"/>
      <c r="U58" s="107"/>
      <c r="V58" s="107"/>
      <c r="W58" s="107"/>
      <c r="X58" s="107"/>
      <c r="Y58" s="107"/>
      <c r="Z58" s="116"/>
    </row>
    <row r="59" spans="1:26" ht="19.5" hidden="1" customHeight="1" x14ac:dyDescent="0.15">
      <c r="A59" s="106" t="s">
        <v>106</v>
      </c>
      <c r="B59" s="107"/>
      <c r="C59" s="107"/>
      <c r="D59" s="107"/>
      <c r="E59" s="107"/>
      <c r="F59" s="107"/>
      <c r="G59" s="107"/>
      <c r="H59" s="107"/>
      <c r="I59" s="107"/>
      <c r="J59" s="107"/>
      <c r="K59" s="107"/>
      <c r="L59" s="107"/>
      <c r="M59" s="107"/>
      <c r="N59" s="107"/>
      <c r="O59" s="107"/>
      <c r="P59" s="107"/>
      <c r="Q59" s="107"/>
      <c r="R59" s="107"/>
      <c r="S59" s="107"/>
      <c r="T59" s="110"/>
      <c r="U59" s="107"/>
      <c r="V59" s="107"/>
      <c r="W59" s="107"/>
      <c r="X59" s="107"/>
      <c r="Y59" s="107"/>
      <c r="Z59" s="116"/>
    </row>
    <row r="60" spans="1:26" ht="19.5" hidden="1" customHeight="1" x14ac:dyDescent="0.15">
      <c r="A60" s="106" t="s">
        <v>107</v>
      </c>
      <c r="B60" s="107"/>
      <c r="C60" s="107"/>
      <c r="D60" s="107"/>
      <c r="E60" s="107"/>
      <c r="F60" s="107"/>
      <c r="G60" s="107"/>
      <c r="H60" s="107"/>
      <c r="I60" s="107"/>
      <c r="J60" s="107"/>
      <c r="K60" s="107"/>
      <c r="L60" s="107"/>
      <c r="M60" s="107"/>
      <c r="N60" s="107"/>
      <c r="O60" s="107"/>
      <c r="P60" s="107"/>
      <c r="Q60" s="107"/>
      <c r="R60" s="107"/>
      <c r="S60" s="107"/>
      <c r="T60" s="110"/>
      <c r="U60" s="107"/>
      <c r="V60" s="107"/>
      <c r="W60" s="107"/>
      <c r="X60" s="107"/>
      <c r="Y60" s="107"/>
      <c r="Z60" s="116"/>
    </row>
    <row r="61" spans="1:26" ht="19.5" hidden="1" customHeight="1" x14ac:dyDescent="0.15">
      <c r="A61" s="106" t="s">
        <v>108</v>
      </c>
      <c r="B61" s="107"/>
      <c r="C61" s="107"/>
      <c r="D61" s="107"/>
      <c r="E61" s="107"/>
      <c r="F61" s="107"/>
      <c r="G61" s="107"/>
      <c r="H61" s="107"/>
      <c r="I61" s="107"/>
      <c r="J61" s="107"/>
      <c r="K61" s="107"/>
      <c r="L61" s="107"/>
      <c r="M61" s="107"/>
      <c r="N61" s="107"/>
      <c r="O61" s="107"/>
      <c r="P61" s="107"/>
      <c r="Q61" s="107"/>
      <c r="R61" s="107"/>
      <c r="S61" s="107"/>
      <c r="T61" s="110"/>
      <c r="U61" s="107"/>
      <c r="V61" s="107"/>
      <c r="W61" s="107"/>
      <c r="X61" s="107"/>
      <c r="Y61" s="107"/>
      <c r="Z61" s="116"/>
    </row>
    <row r="62" spans="1:26" ht="19.5" hidden="1" customHeight="1" x14ac:dyDescent="0.15">
      <c r="A62" s="106" t="s">
        <v>109</v>
      </c>
      <c r="B62" s="107"/>
      <c r="C62" s="107"/>
      <c r="D62" s="107"/>
      <c r="E62" s="107"/>
      <c r="F62" s="107"/>
      <c r="G62" s="107"/>
      <c r="H62" s="107"/>
      <c r="I62" s="107"/>
      <c r="J62" s="107"/>
      <c r="K62" s="107"/>
      <c r="L62" s="107"/>
      <c r="M62" s="107"/>
      <c r="N62" s="107"/>
      <c r="O62" s="107"/>
      <c r="P62" s="107"/>
      <c r="Q62" s="107"/>
      <c r="R62" s="107"/>
      <c r="S62" s="107"/>
      <c r="T62" s="110"/>
      <c r="U62" s="107"/>
      <c r="V62" s="107"/>
      <c r="W62" s="107"/>
      <c r="X62" s="107"/>
      <c r="Y62" s="107"/>
      <c r="Z62" s="116"/>
    </row>
    <row r="63" spans="1:26" ht="19.5" hidden="1" customHeight="1" x14ac:dyDescent="0.15">
      <c r="A63" s="106" t="s">
        <v>110</v>
      </c>
      <c r="B63" s="107"/>
      <c r="C63" s="107"/>
      <c r="D63" s="107"/>
      <c r="E63" s="107"/>
      <c r="F63" s="107"/>
      <c r="G63" s="107"/>
      <c r="H63" s="107"/>
      <c r="I63" s="107"/>
      <c r="J63" s="107"/>
      <c r="K63" s="107"/>
      <c r="L63" s="107"/>
      <c r="M63" s="107"/>
      <c r="N63" s="107"/>
      <c r="O63" s="107"/>
      <c r="P63" s="107"/>
      <c r="Q63" s="107"/>
      <c r="R63" s="107"/>
      <c r="S63" s="107"/>
      <c r="T63" s="110"/>
      <c r="U63" s="107"/>
      <c r="V63" s="107"/>
      <c r="W63" s="107"/>
      <c r="X63" s="107"/>
      <c r="Y63" s="107"/>
      <c r="Z63" s="116"/>
    </row>
    <row r="64" spans="1:26" ht="19.5" hidden="1" customHeight="1" x14ac:dyDescent="0.15">
      <c r="A64" s="106" t="s">
        <v>111</v>
      </c>
      <c r="B64" s="107"/>
      <c r="C64" s="107"/>
      <c r="D64" s="107"/>
      <c r="E64" s="107"/>
      <c r="F64" s="107"/>
      <c r="G64" s="107"/>
      <c r="H64" s="107"/>
      <c r="I64" s="107"/>
      <c r="J64" s="107"/>
      <c r="K64" s="107"/>
      <c r="L64" s="107"/>
      <c r="M64" s="107"/>
      <c r="N64" s="107"/>
      <c r="O64" s="107"/>
      <c r="P64" s="107"/>
      <c r="Q64" s="107"/>
      <c r="R64" s="107"/>
      <c r="S64" s="107"/>
      <c r="T64" s="110"/>
      <c r="U64" s="107"/>
      <c r="V64" s="107"/>
      <c r="W64" s="107"/>
      <c r="X64" s="107"/>
      <c r="Y64" s="107"/>
      <c r="Z64" s="116"/>
    </row>
    <row r="65" spans="1:26" ht="19.5" hidden="1" customHeight="1" x14ac:dyDescent="0.15">
      <c r="A65" s="106" t="s">
        <v>112</v>
      </c>
      <c r="B65" s="107"/>
      <c r="C65" s="107"/>
      <c r="D65" s="107"/>
      <c r="E65" s="107"/>
      <c r="F65" s="107"/>
      <c r="G65" s="107"/>
      <c r="H65" s="107"/>
      <c r="I65" s="107"/>
      <c r="J65" s="107"/>
      <c r="K65" s="107"/>
      <c r="L65" s="107"/>
      <c r="M65" s="107"/>
      <c r="N65" s="107"/>
      <c r="O65" s="107"/>
      <c r="P65" s="107"/>
      <c r="Q65" s="107"/>
      <c r="R65" s="107"/>
      <c r="S65" s="107"/>
      <c r="T65" s="110"/>
      <c r="U65" s="107"/>
      <c r="V65" s="107"/>
      <c r="W65" s="107"/>
      <c r="X65" s="107"/>
      <c r="Y65" s="107"/>
      <c r="Z65" s="116"/>
    </row>
    <row r="66" spans="1:26" ht="19.5" hidden="1" customHeight="1" x14ac:dyDescent="0.15">
      <c r="A66" s="106" t="s">
        <v>113</v>
      </c>
      <c r="B66" s="107"/>
      <c r="C66" s="107"/>
      <c r="D66" s="107"/>
      <c r="E66" s="107"/>
      <c r="F66" s="107"/>
      <c r="G66" s="107"/>
      <c r="H66" s="107"/>
      <c r="I66" s="107"/>
      <c r="J66" s="107"/>
      <c r="K66" s="107"/>
      <c r="L66" s="107"/>
      <c r="M66" s="107"/>
      <c r="N66" s="107"/>
      <c r="O66" s="107"/>
      <c r="P66" s="107"/>
      <c r="Q66" s="107"/>
      <c r="R66" s="107"/>
      <c r="S66" s="107"/>
      <c r="T66" s="110"/>
      <c r="U66" s="107"/>
      <c r="V66" s="107"/>
      <c r="W66" s="107"/>
      <c r="X66" s="107"/>
      <c r="Y66" s="107"/>
      <c r="Z66" s="116"/>
    </row>
    <row r="67" spans="1:26" ht="19.5" hidden="1" customHeight="1" x14ac:dyDescent="0.15">
      <c r="A67" s="106" t="s">
        <v>114</v>
      </c>
      <c r="B67" s="107"/>
      <c r="C67" s="107"/>
      <c r="D67" s="107"/>
      <c r="E67" s="107"/>
      <c r="F67" s="107"/>
      <c r="G67" s="107"/>
      <c r="H67" s="107"/>
      <c r="I67" s="107"/>
      <c r="J67" s="107"/>
      <c r="K67" s="107"/>
      <c r="L67" s="107"/>
      <c r="M67" s="107"/>
      <c r="N67" s="107"/>
      <c r="O67" s="107"/>
      <c r="P67" s="107"/>
      <c r="Q67" s="107"/>
      <c r="R67" s="107"/>
      <c r="S67" s="107"/>
      <c r="T67" s="110"/>
      <c r="U67" s="107"/>
      <c r="V67" s="107"/>
      <c r="W67" s="107"/>
      <c r="X67" s="107"/>
      <c r="Y67" s="107"/>
      <c r="Z67" s="116"/>
    </row>
    <row r="68" spans="1:26" ht="19.5" hidden="1" customHeight="1" x14ac:dyDescent="0.15">
      <c r="A68" s="106" t="s">
        <v>115</v>
      </c>
      <c r="B68" s="107"/>
      <c r="C68" s="107"/>
      <c r="D68" s="107"/>
      <c r="E68" s="107"/>
      <c r="F68" s="107"/>
      <c r="G68" s="107"/>
      <c r="H68" s="107"/>
      <c r="I68" s="107"/>
      <c r="J68" s="107"/>
      <c r="K68" s="107"/>
      <c r="L68" s="107"/>
      <c r="M68" s="107"/>
      <c r="N68" s="107"/>
      <c r="O68" s="107"/>
      <c r="P68" s="107"/>
      <c r="Q68" s="107"/>
      <c r="R68" s="107"/>
      <c r="S68" s="107"/>
      <c r="T68" s="110"/>
      <c r="U68" s="107"/>
      <c r="V68" s="107"/>
      <c r="W68" s="107"/>
      <c r="X68" s="107"/>
      <c r="Y68" s="107"/>
      <c r="Z68" s="116"/>
    </row>
    <row r="69" spans="1:26" ht="19.5" hidden="1" customHeight="1" x14ac:dyDescent="0.15">
      <c r="A69" s="106" t="s">
        <v>116</v>
      </c>
      <c r="B69" s="107"/>
      <c r="C69" s="107"/>
      <c r="D69" s="107"/>
      <c r="E69" s="107"/>
      <c r="F69" s="107"/>
      <c r="G69" s="107"/>
      <c r="H69" s="107"/>
      <c r="I69" s="107"/>
      <c r="J69" s="107"/>
      <c r="K69" s="107"/>
      <c r="L69" s="107"/>
      <c r="M69" s="107"/>
      <c r="N69" s="107"/>
      <c r="O69" s="107"/>
      <c r="P69" s="107"/>
      <c r="Q69" s="107"/>
      <c r="R69" s="107"/>
      <c r="S69" s="107"/>
      <c r="T69" s="110"/>
      <c r="U69" s="107"/>
      <c r="V69" s="107"/>
      <c r="W69" s="107"/>
      <c r="X69" s="107"/>
      <c r="Y69" s="107"/>
      <c r="Z69" s="116"/>
    </row>
    <row r="70" spans="1:26" ht="19.5" hidden="1" customHeight="1" x14ac:dyDescent="0.15">
      <c r="A70" s="106" t="s">
        <v>117</v>
      </c>
      <c r="B70" s="107"/>
      <c r="C70" s="107"/>
      <c r="D70" s="107"/>
      <c r="E70" s="107"/>
      <c r="F70" s="107"/>
      <c r="G70" s="107"/>
      <c r="H70" s="107"/>
      <c r="I70" s="107"/>
      <c r="J70" s="107"/>
      <c r="K70" s="107"/>
      <c r="L70" s="107"/>
      <c r="M70" s="107"/>
      <c r="N70" s="107"/>
      <c r="O70" s="107"/>
      <c r="P70" s="107"/>
      <c r="Q70" s="107"/>
      <c r="R70" s="107"/>
      <c r="S70" s="107"/>
      <c r="T70" s="110"/>
      <c r="U70" s="107"/>
      <c r="V70" s="107"/>
      <c r="W70" s="107"/>
      <c r="X70" s="107"/>
      <c r="Y70" s="107"/>
      <c r="Z70" s="116"/>
    </row>
  </sheetData>
  <mergeCells count="30">
    <mergeCell ref="A32:A33"/>
    <mergeCell ref="A34:A35"/>
    <mergeCell ref="A36:A37"/>
    <mergeCell ref="P4:P6"/>
    <mergeCell ref="Q4:Q6"/>
    <mergeCell ref="A3:O6"/>
    <mergeCell ref="A22:A23"/>
    <mergeCell ref="A24:A25"/>
    <mergeCell ref="A26:A27"/>
    <mergeCell ref="A28:A29"/>
    <mergeCell ref="A30:A31"/>
    <mergeCell ref="A12:A13"/>
    <mergeCell ref="A14:A15"/>
    <mergeCell ref="A16:A17"/>
    <mergeCell ref="A18:A19"/>
    <mergeCell ref="A20:A21"/>
    <mergeCell ref="A1:Z1"/>
    <mergeCell ref="B2:J2"/>
    <mergeCell ref="P3:T3"/>
    <mergeCell ref="A7:A8"/>
    <mergeCell ref="A10:A11"/>
    <mergeCell ref="R4:R6"/>
    <mergeCell ref="S4:S6"/>
    <mergeCell ref="T4:T6"/>
    <mergeCell ref="U4:U6"/>
    <mergeCell ref="V3:V6"/>
    <mergeCell ref="W3:W6"/>
    <mergeCell ref="X3:X6"/>
    <mergeCell ref="Y3:Y6"/>
    <mergeCell ref="Z3:Z6"/>
  </mergeCells>
  <phoneticPr fontId="31" type="noConversion"/>
  <printOptions horizontalCentered="1"/>
  <pageMargins left="0.28000000000000003" right="0.16" top="0.55000000000000004" bottom="0.35" header="0.28000000000000003" footer="0.2"/>
  <pageSetup paperSize="9" scale="96" fitToHeight="0"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25</vt:i4>
      </vt:variant>
    </vt:vector>
  </HeadingPairs>
  <TitlesOfParts>
    <vt:vector size="39" baseType="lpstr">
      <vt:lpstr>fovfJm</vt:lpstr>
      <vt:lpstr>土地面积表</vt:lpstr>
      <vt:lpstr>火灾情况统计表</vt:lpstr>
      <vt:lpstr>机构现状统计表（普查数据）</vt:lpstr>
      <vt:lpstr>基础设施设备统计表（普查）</vt:lpstr>
      <vt:lpstr>阻隔带现状统计表 (普查)</vt:lpstr>
      <vt:lpstr>预警监测规划</vt:lpstr>
      <vt:lpstr>通信系统 </vt:lpstr>
      <vt:lpstr>信息系统 </vt:lpstr>
      <vt:lpstr>队伍建设</vt:lpstr>
      <vt:lpstr>扑火装备与设施  (过程)</vt:lpstr>
      <vt:lpstr>扑火装备与设施 </vt:lpstr>
      <vt:lpstr>阻隔系统 </vt:lpstr>
      <vt:lpstr>重点项目一览表</vt:lpstr>
      <vt:lpstr>队伍建设!Print_Area</vt:lpstr>
      <vt:lpstr>火灾情况统计表!Print_Area</vt:lpstr>
      <vt:lpstr>'机构现状统计表（普查数据）'!Print_Area</vt:lpstr>
      <vt:lpstr>'基础设施设备统计表（普查）'!Print_Area</vt:lpstr>
      <vt:lpstr>'扑火装备与设施 '!Print_Area</vt:lpstr>
      <vt:lpstr>'扑火装备与设施  (过程)'!Print_Area</vt:lpstr>
      <vt:lpstr>'通信系统 '!Print_Area</vt:lpstr>
      <vt:lpstr>土地面积表!Print_Area</vt:lpstr>
      <vt:lpstr>'信息系统 '!Print_Area</vt:lpstr>
      <vt:lpstr>预警监测规划!Print_Area</vt:lpstr>
      <vt:lpstr>重点项目一览表!Print_Area</vt:lpstr>
      <vt:lpstr>'阻隔带现状统计表 (普查)'!Print_Area</vt:lpstr>
      <vt:lpstr>'阻隔系统 '!Print_Area</vt:lpstr>
      <vt:lpstr>队伍建设!Print_Titles</vt:lpstr>
      <vt:lpstr>火灾情况统计表!Print_Titles</vt:lpstr>
      <vt:lpstr>'机构现状统计表（普查数据）'!Print_Titles</vt:lpstr>
      <vt:lpstr>'扑火装备与设施 '!Print_Titles</vt:lpstr>
      <vt:lpstr>'扑火装备与设施  (过程)'!Print_Titles</vt:lpstr>
      <vt:lpstr>'通信系统 '!Print_Titles</vt:lpstr>
      <vt:lpstr>土地面积表!Print_Titles</vt:lpstr>
      <vt:lpstr>'信息系统 '!Print_Titles</vt:lpstr>
      <vt:lpstr>预警监测规划!Print_Titles</vt:lpstr>
      <vt:lpstr>重点项目一览表!Print_Titles</vt:lpstr>
      <vt:lpstr>'阻隔带现状统计表 (普查)'!Print_Titles</vt:lpstr>
      <vt:lpstr>'阻隔系统 '!Print_Titles</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2022-07-08T00:44:18Z</cp:lastPrinted>
  <dcterms:created xsi:type="dcterms:W3CDTF">2015-04-23T02:46:00Z</dcterms:created>
  <dcterms:modified xsi:type="dcterms:W3CDTF">2022-07-08T00:48:43Z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13CF6AED79DC46F981BF711B5E253A18</vt:lpwstr>
  </property>
</Properties>
</file>