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49" activeTab="4"/>
  </bookViews>
  <sheets>
    <sheet name="表1种质资源" sheetId="1" r:id="rId1"/>
    <sheet name="表2国家重点林木良种基地规划表" sheetId="2" r:id="rId2"/>
    <sheet name="表3自治区重点林木和草良种基地规划表" sheetId="3" r:id="rId3"/>
    <sheet name="表4母树林" sheetId="4" r:id="rId4"/>
    <sheet name="表5重大项目" sheetId="5" r:id="rId5"/>
  </sheets>
  <definedNames>
    <definedName name="_xlnm.Print_Area" localSheetId="0">'表1种质资源'!$A$1:$J$48</definedName>
    <definedName name="_xlnm.Print_Area" localSheetId="1">'表2国家重点林木良种基地规划表'!$A$1:$AB$53</definedName>
    <definedName name="_xlnm.Print_Area" localSheetId="2">'表3自治区重点林木和草良种基地规划表'!$A$1:$AB$48</definedName>
    <definedName name="_xlnm.Print_Area" localSheetId="3">'表4母树林'!$A$1:$F$24</definedName>
    <definedName name="_xlnm.Print_Area" localSheetId="4">'表5重大项目'!$A$1:$I$16</definedName>
    <definedName name="_xlnm.Print_Titles" localSheetId="0">'表1种质资源'!$1:$5</definedName>
    <definedName name="_xlnm.Print_Titles" localSheetId="1">'表2国家重点林木良种基地规划表'!$1:$6</definedName>
    <definedName name="_xlnm.Print_Titles" localSheetId="2">'表3自治区重点林木和草良种基地规划表'!$1:$6</definedName>
    <definedName name="_xlnm.Print_Titles" localSheetId="3">'表4母树林'!$1:$4</definedName>
    <definedName name="_xlnm.Print_Titles" localSheetId="4">'表5重大项目'!$1:$3</definedName>
  </definedNames>
  <calcPr fullCalcOnLoad="1"/>
</workbook>
</file>

<file path=xl/sharedStrings.xml><?xml version="1.0" encoding="utf-8"?>
<sst xmlns="http://schemas.openxmlformats.org/spreadsheetml/2006/main" count="546" uniqueCount="364">
  <si>
    <r>
      <rPr>
        <b/>
        <sz val="20"/>
        <rFont val="黑体"/>
        <family val="3"/>
      </rPr>
      <t>表</t>
    </r>
    <r>
      <rPr>
        <b/>
        <sz val="20"/>
        <rFont val="Times New Roman"/>
        <family val="0"/>
      </rPr>
      <t xml:space="preserve">1    </t>
    </r>
    <r>
      <rPr>
        <b/>
        <sz val="20"/>
        <rFont val="黑体"/>
        <family val="3"/>
      </rPr>
      <t>林木种质资源收集保存库建设规划表</t>
    </r>
  </si>
  <si>
    <t>单位：亩</t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</si>
  <si>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</si>
  <si>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项目名称</t>
    </r>
  </si>
  <si>
    <r>
      <rPr>
        <sz val="10"/>
        <rFont val="黑体"/>
        <family val="3"/>
      </rPr>
      <t>十四五规划数</t>
    </r>
  </si>
  <si>
    <r>
      <rPr>
        <sz val="10"/>
        <rFont val="黑体"/>
        <family val="3"/>
      </rPr>
      <t>建设规模及内容</t>
    </r>
  </si>
  <si>
    <r>
      <rPr>
        <sz val="10"/>
        <rFont val="黑体"/>
        <family val="3"/>
      </rPr>
      <t>项目所在地</t>
    </r>
  </si>
  <si>
    <r>
      <rPr>
        <sz val="10"/>
        <rFont val="黑体"/>
        <family val="3"/>
      </rPr>
      <t>建设单位</t>
    </r>
  </si>
  <si>
    <t>资源库类型</t>
  </si>
  <si>
    <r>
      <rPr>
        <sz val="10"/>
        <rFont val="黑体"/>
        <family val="3"/>
      </rPr>
      <t>备注</t>
    </r>
  </si>
  <si>
    <r>
      <rPr>
        <sz val="10"/>
        <rFont val="黑体"/>
        <family val="3"/>
      </rPr>
      <t>合计</t>
    </r>
  </si>
  <si>
    <t>采穗圃</t>
  </si>
  <si>
    <t>基因库</t>
  </si>
  <si>
    <t>保护林</t>
  </si>
  <si>
    <r>
      <rPr>
        <b/>
        <sz val="10"/>
        <rFont val="仿宋_GB2312"/>
        <family val="0"/>
      </rPr>
      <t>合计</t>
    </r>
  </si>
  <si>
    <r>
      <rPr>
        <b/>
        <sz val="10"/>
        <rFont val="仿宋_GB2312"/>
        <family val="0"/>
      </rPr>
      <t>一</t>
    </r>
  </si>
  <si>
    <r>
      <rPr>
        <b/>
        <sz val="10"/>
        <rFont val="仿宋_GB2312"/>
        <family val="0"/>
      </rPr>
      <t>多树种</t>
    </r>
  </si>
  <si>
    <r>
      <rPr>
        <sz val="10"/>
        <rFont val="仿宋_GB2312"/>
        <family val="0"/>
      </rPr>
      <t>广西国家林木种质资源库（二期）</t>
    </r>
  </si>
  <si>
    <r>
      <rPr>
        <sz val="10"/>
        <rFont val="仿宋_GB2312"/>
        <family val="0"/>
      </rPr>
      <t>广西南宁、钦州、贺州、宁明、融安、全州、南丹。</t>
    </r>
  </si>
  <si>
    <r>
      <rPr>
        <sz val="10"/>
        <rFont val="仿宋_GB2312"/>
        <family val="0"/>
      </rPr>
      <t>广西林科院</t>
    </r>
  </si>
  <si>
    <t>异地库</t>
  </si>
  <si>
    <t>高价值用材、生态等树种的调查收集</t>
  </si>
  <si>
    <t>派阳山林场国家马尾松林木良种基地</t>
  </si>
  <si>
    <t>派阳山林场</t>
  </si>
  <si>
    <r>
      <rPr>
        <sz val="10"/>
        <rFont val="仿宋_GB2312"/>
        <family val="0"/>
      </rPr>
      <t>派阳山林场</t>
    </r>
  </si>
  <si>
    <t>异地库/原地库</t>
  </si>
  <si>
    <r>
      <rPr>
        <sz val="10"/>
        <rFont val="仿宋_GB2312"/>
        <family val="0"/>
      </rPr>
      <t>马尾松基因库</t>
    </r>
    <r>
      <rPr>
        <sz val="10"/>
        <rFont val="Times New Roman"/>
        <family val="0"/>
      </rPr>
      <t>385</t>
    </r>
    <r>
      <rPr>
        <sz val="10"/>
        <rFont val="仿宋_GB2312"/>
        <family val="0"/>
      </rPr>
      <t>亩，八角基因库</t>
    </r>
    <r>
      <rPr>
        <sz val="10"/>
        <rFont val="Times New Roman"/>
        <family val="0"/>
      </rPr>
      <t>300</t>
    </r>
    <r>
      <rPr>
        <sz val="10"/>
        <rFont val="仿宋_GB2312"/>
        <family val="0"/>
      </rPr>
      <t>亩，米老排收集区</t>
    </r>
    <r>
      <rPr>
        <sz val="10"/>
        <rFont val="Times New Roman"/>
        <family val="0"/>
      </rPr>
      <t>53</t>
    </r>
    <r>
      <rPr>
        <sz val="10"/>
        <rFont val="仿宋_GB2312"/>
        <family val="0"/>
      </rPr>
      <t>亩，八角采穗圃</t>
    </r>
    <r>
      <rPr>
        <sz val="10"/>
        <rFont val="Times New Roman"/>
        <family val="0"/>
      </rPr>
      <t>50</t>
    </r>
    <r>
      <rPr>
        <sz val="10"/>
        <rFont val="仿宋_GB2312"/>
        <family val="0"/>
      </rPr>
      <t>亩，桐棉松原地保护</t>
    </r>
  </si>
  <si>
    <t>广西国有雅长林场细叶云南松、黑格种质资源库</t>
  </si>
  <si>
    <t>雅长林场</t>
  </si>
  <si>
    <t>异地库为细叶云南松，原地库为黑格</t>
  </si>
  <si>
    <t>南宁市马尾松、格木、荷木种质资源收集保存库</t>
  </si>
  <si>
    <r>
      <rPr>
        <sz val="10"/>
        <rFont val="仿宋_GB2312"/>
        <family val="0"/>
      </rPr>
      <t>南宁市武鸣区</t>
    </r>
  </si>
  <si>
    <t>南宁市林科所、武鸣林业局</t>
  </si>
  <si>
    <r>
      <rPr>
        <sz val="10"/>
        <rFont val="仿宋_GB2312"/>
        <family val="0"/>
      </rPr>
      <t>异地库为马尾松</t>
    </r>
    <r>
      <rPr>
        <sz val="10"/>
        <rFont val="Times New Roman"/>
        <family val="0"/>
      </rPr>
      <t>220</t>
    </r>
    <r>
      <rPr>
        <sz val="10"/>
        <rFont val="仿宋_GB2312"/>
        <family val="0"/>
      </rPr>
      <t>亩、格木</t>
    </r>
    <r>
      <rPr>
        <sz val="10"/>
        <rFont val="Times New Roman"/>
        <family val="0"/>
      </rPr>
      <t>80</t>
    </r>
    <r>
      <rPr>
        <sz val="10"/>
        <rFont val="仿宋_GB2312"/>
        <family val="0"/>
      </rPr>
      <t>亩、荷木</t>
    </r>
    <r>
      <rPr>
        <sz val="10"/>
        <rFont val="Times New Roman"/>
        <family val="0"/>
      </rPr>
      <t>100</t>
    </r>
    <r>
      <rPr>
        <sz val="10"/>
        <rFont val="仿宋_GB2312"/>
        <family val="0"/>
      </rPr>
      <t>亩；原地库为100亩格木保护林</t>
    </r>
  </si>
  <si>
    <r>
      <rPr>
        <b/>
        <sz val="10"/>
        <rFont val="仿宋_GB2312"/>
        <family val="0"/>
      </rPr>
      <t>二</t>
    </r>
  </si>
  <si>
    <r>
      <rPr>
        <b/>
        <sz val="10"/>
        <rFont val="仿宋_GB2312"/>
        <family val="0"/>
      </rPr>
      <t>松树</t>
    </r>
  </si>
  <si>
    <r>
      <rPr>
        <sz val="10"/>
        <rFont val="仿宋_GB2312"/>
        <family val="0"/>
      </rPr>
      <t>藤县大芒界马尾松种子园</t>
    </r>
  </si>
  <si>
    <r>
      <rPr>
        <sz val="10"/>
        <rFont val="仿宋_GB2312"/>
        <family val="0"/>
      </rPr>
      <t>藤县塘步镇大芒界</t>
    </r>
  </si>
  <si>
    <r>
      <rPr>
        <sz val="10"/>
        <rFont val="仿宋_GB2312"/>
        <family val="0"/>
      </rPr>
      <t>藤县大芒界种子园</t>
    </r>
  </si>
  <si>
    <r>
      <rPr>
        <sz val="10"/>
        <rFont val="仿宋_GB2312"/>
        <family val="0"/>
      </rPr>
      <t>异地库</t>
    </r>
  </si>
  <si>
    <r>
      <rPr>
        <sz val="10"/>
        <rFont val="仿宋_GB2312"/>
        <family val="0"/>
      </rPr>
      <t>马尾松</t>
    </r>
    <r>
      <rPr>
        <sz val="10"/>
        <rFont val="Times New Roman"/>
        <family val="0"/>
      </rPr>
      <t>150</t>
    </r>
    <r>
      <rPr>
        <sz val="10"/>
        <rFont val="仿宋_GB2312"/>
        <family val="0"/>
      </rPr>
      <t>亩、红锥</t>
    </r>
    <r>
      <rPr>
        <sz val="10"/>
        <rFont val="Times New Roman"/>
        <family val="0"/>
      </rPr>
      <t>150</t>
    </r>
    <r>
      <rPr>
        <sz val="10"/>
        <rFont val="仿宋_GB2312"/>
        <family val="0"/>
      </rPr>
      <t>亩</t>
    </r>
  </si>
  <si>
    <r>
      <rPr>
        <sz val="10"/>
        <rFont val="仿宋_GB2312"/>
        <family val="0"/>
      </rPr>
      <t>贵港市覃塘林场种质资源库</t>
    </r>
  </si>
  <si>
    <r>
      <rPr>
        <sz val="10"/>
        <rFont val="仿宋_GB2312"/>
        <family val="0"/>
      </rPr>
      <t>贵港市覃塘林场</t>
    </r>
  </si>
  <si>
    <r>
      <rPr>
        <sz val="10"/>
        <rFont val="仿宋_GB2312"/>
        <family val="0"/>
      </rPr>
      <t>马尾松</t>
    </r>
    <r>
      <rPr>
        <sz val="10"/>
        <rFont val="Times New Roman"/>
        <family val="0"/>
      </rPr>
      <t>75</t>
    </r>
    <r>
      <rPr>
        <sz val="10"/>
        <rFont val="仿宋_GB2312"/>
        <family val="0"/>
      </rPr>
      <t>亩、火力楠</t>
    </r>
    <r>
      <rPr>
        <sz val="10"/>
        <rFont val="Times New Roman"/>
        <family val="0"/>
      </rPr>
      <t>100</t>
    </r>
    <r>
      <rPr>
        <sz val="10"/>
        <rFont val="仿宋_GB2312"/>
        <family val="0"/>
      </rPr>
      <t>亩</t>
    </r>
  </si>
  <si>
    <t>昭平富罗林场种质资源库</t>
  </si>
  <si>
    <r>
      <rPr>
        <sz val="10"/>
        <rFont val="仿宋_GB2312"/>
        <family val="0"/>
      </rPr>
      <t>昭平富罗林场</t>
    </r>
  </si>
  <si>
    <r>
      <rPr>
        <sz val="10"/>
        <rFont val="仿宋_GB2312"/>
        <family val="0"/>
      </rPr>
      <t>马尾松</t>
    </r>
    <r>
      <rPr>
        <sz val="10"/>
        <rFont val="Times New Roman"/>
        <family val="0"/>
      </rPr>
      <t>100</t>
    </r>
    <r>
      <rPr>
        <sz val="10"/>
        <rFont val="仿宋_GB2312"/>
        <family val="0"/>
      </rPr>
      <t>亩、泡花润楠</t>
    </r>
    <r>
      <rPr>
        <sz val="10"/>
        <rFont val="Times New Roman"/>
        <family val="0"/>
      </rPr>
      <t>100</t>
    </r>
    <r>
      <rPr>
        <sz val="10"/>
        <rFont val="仿宋_GB2312"/>
        <family val="0"/>
      </rPr>
      <t>亩</t>
    </r>
  </si>
  <si>
    <t>桐棉松遗传资源保护恢复工程</t>
  </si>
  <si>
    <t>桐棉乡、那楠镇</t>
  </si>
  <si>
    <t>桐棉乡政府</t>
  </si>
  <si>
    <r>
      <rPr>
        <sz val="10"/>
        <rFont val="仿宋_GB2312"/>
        <family val="0"/>
      </rPr>
      <t>原地库</t>
    </r>
  </si>
  <si>
    <r>
      <rPr>
        <sz val="10"/>
        <rFont val="仿宋_GB2312"/>
        <family val="0"/>
      </rPr>
      <t>天然林原地保护林</t>
    </r>
    <r>
      <rPr>
        <sz val="10"/>
        <rFont val="Times New Roman"/>
        <family val="0"/>
      </rPr>
      <t>1000</t>
    </r>
    <r>
      <rPr>
        <sz val="10"/>
        <rFont val="仿宋_GB2312"/>
        <family val="0"/>
      </rPr>
      <t>亩，原地采种参与更新改造</t>
    </r>
    <r>
      <rPr>
        <sz val="10"/>
        <rFont val="Times New Roman"/>
        <family val="0"/>
      </rPr>
      <t>10000</t>
    </r>
    <r>
      <rPr>
        <sz val="10"/>
        <rFont val="仿宋_GB2312"/>
        <family val="0"/>
      </rPr>
      <t>亩</t>
    </r>
  </si>
  <si>
    <r>
      <rPr>
        <sz val="10"/>
        <rFont val="仿宋_GB2312"/>
        <family val="0"/>
      </rPr>
      <t>苍梧县天洪岭林场</t>
    </r>
  </si>
  <si>
    <r>
      <rPr>
        <sz val="10"/>
        <rFont val="仿宋_GB2312"/>
        <family val="0"/>
      </rPr>
      <t>苍梧县</t>
    </r>
  </si>
  <si>
    <r>
      <rPr>
        <sz val="10"/>
        <rFont val="仿宋_GB2312"/>
        <family val="0"/>
      </rPr>
      <t>天洪岭林场</t>
    </r>
  </si>
  <si>
    <r>
      <rPr>
        <sz val="10"/>
        <rFont val="仿宋_GB2312"/>
        <family val="0"/>
      </rPr>
      <t>马尾松</t>
    </r>
    <r>
      <rPr>
        <sz val="10"/>
        <rFont val="Times New Roman"/>
        <family val="0"/>
      </rPr>
      <t>110</t>
    </r>
    <r>
      <rPr>
        <sz val="10"/>
        <rFont val="仿宋_GB2312"/>
        <family val="0"/>
      </rPr>
      <t>亩、大叶栎</t>
    </r>
    <r>
      <rPr>
        <sz val="10"/>
        <rFont val="Times New Roman"/>
        <family val="0"/>
      </rPr>
      <t>60</t>
    </r>
    <r>
      <rPr>
        <sz val="10"/>
        <rFont val="仿宋_GB2312"/>
        <family val="0"/>
      </rPr>
      <t>亩</t>
    </r>
  </si>
  <si>
    <r>
      <rPr>
        <b/>
        <sz val="10"/>
        <rFont val="仿宋_GB2312"/>
        <family val="0"/>
      </rPr>
      <t>三</t>
    </r>
  </si>
  <si>
    <r>
      <rPr>
        <b/>
        <sz val="10"/>
        <rFont val="仿宋_GB2312"/>
        <family val="0"/>
      </rPr>
      <t>杉木</t>
    </r>
  </si>
  <si>
    <r>
      <rPr>
        <sz val="10"/>
        <rFont val="仿宋_GB2312"/>
        <family val="0"/>
      </rPr>
      <t>融水县国营贝江河林场</t>
    </r>
  </si>
  <si>
    <r>
      <rPr>
        <sz val="10"/>
        <rFont val="仿宋_GB2312"/>
        <family val="0"/>
      </rPr>
      <t>贝江河林场</t>
    </r>
  </si>
  <si>
    <r>
      <rPr>
        <sz val="10"/>
        <rFont val="仿宋_GB2312"/>
        <family val="0"/>
      </rPr>
      <t>采穗圃和基因库共</t>
    </r>
    <r>
      <rPr>
        <sz val="10"/>
        <rFont val="Times New Roman"/>
        <family val="0"/>
      </rPr>
      <t>290</t>
    </r>
    <r>
      <rPr>
        <sz val="10"/>
        <rFont val="仿宋_GB2312"/>
        <family val="0"/>
      </rPr>
      <t>亩为续建</t>
    </r>
  </si>
  <si>
    <r>
      <rPr>
        <sz val="10"/>
        <rFont val="仿宋_GB2312"/>
        <family val="0"/>
      </rPr>
      <t>融安县西山林场</t>
    </r>
  </si>
  <si>
    <r>
      <rPr>
        <sz val="10"/>
        <rFont val="仿宋_GB2312"/>
        <family val="0"/>
      </rPr>
      <t>西山林场</t>
    </r>
  </si>
  <si>
    <r>
      <rPr>
        <sz val="10"/>
        <rFont val="仿宋_GB2312"/>
        <family val="0"/>
      </rPr>
      <t>基因库</t>
    </r>
    <r>
      <rPr>
        <sz val="10"/>
        <rFont val="Times New Roman"/>
        <family val="0"/>
      </rPr>
      <t>100</t>
    </r>
    <r>
      <rPr>
        <sz val="10"/>
        <rFont val="仿宋_GB2312"/>
        <family val="0"/>
      </rPr>
      <t>亩为续建，</t>
    </r>
    <r>
      <rPr>
        <sz val="10"/>
        <rFont val="Times New Roman"/>
        <family val="0"/>
      </rPr>
      <t>50</t>
    </r>
    <r>
      <rPr>
        <sz val="10"/>
        <rFont val="仿宋_GB2312"/>
        <family val="0"/>
      </rPr>
      <t>亩为新建</t>
    </r>
  </si>
  <si>
    <r>
      <rPr>
        <sz val="10"/>
        <rFont val="仿宋_GB2312"/>
        <family val="0"/>
      </rPr>
      <t>全州县咸水林场</t>
    </r>
  </si>
  <si>
    <r>
      <rPr>
        <sz val="10"/>
        <rFont val="仿宋_GB2312"/>
        <family val="0"/>
      </rPr>
      <t>咸水林场</t>
    </r>
  </si>
  <si>
    <r>
      <rPr>
        <sz val="10"/>
        <rFont val="仿宋_GB2312"/>
        <family val="0"/>
      </rPr>
      <t>基因库</t>
    </r>
    <r>
      <rPr>
        <sz val="10"/>
        <rFont val="Times New Roman"/>
        <family val="0"/>
      </rPr>
      <t>100</t>
    </r>
    <r>
      <rPr>
        <sz val="10"/>
        <rFont val="仿宋_GB2312"/>
        <family val="0"/>
      </rPr>
      <t>亩为续建</t>
    </r>
  </si>
  <si>
    <r>
      <rPr>
        <sz val="10"/>
        <rFont val="仿宋_GB2312"/>
        <family val="0"/>
      </rPr>
      <t>南丹县山口林场</t>
    </r>
  </si>
  <si>
    <r>
      <rPr>
        <sz val="10"/>
        <rFont val="仿宋_GB2312"/>
        <family val="0"/>
      </rPr>
      <t>山口林场</t>
    </r>
  </si>
  <si>
    <r>
      <rPr>
        <b/>
        <sz val="10"/>
        <rFont val="仿宋_GB2312"/>
        <family val="0"/>
      </rPr>
      <t>四</t>
    </r>
  </si>
  <si>
    <r>
      <rPr>
        <b/>
        <sz val="10"/>
        <rFont val="仿宋_GB2312"/>
        <family val="0"/>
      </rPr>
      <t>桉树</t>
    </r>
  </si>
  <si>
    <r>
      <rPr>
        <sz val="10"/>
        <rFont val="仿宋_GB2312"/>
        <family val="0"/>
      </rPr>
      <t>广西东门林场国家桉树良种基地</t>
    </r>
  </si>
  <si>
    <r>
      <rPr>
        <sz val="10"/>
        <rFont val="仿宋_GB2312"/>
        <family val="0"/>
      </rPr>
      <t>东门林场</t>
    </r>
  </si>
  <si>
    <r>
      <rPr>
        <sz val="10"/>
        <rFont val="仿宋_GB2312"/>
        <family val="0"/>
      </rPr>
      <t>东门林场、广西林科院</t>
    </r>
  </si>
  <si>
    <t>桉树种质资源保存林</t>
  </si>
  <si>
    <t>武宣县、维都林场</t>
  </si>
  <si>
    <r>
      <rPr>
        <sz val="10"/>
        <rFont val="仿宋_GB2312"/>
        <family val="0"/>
      </rPr>
      <t>广西林科院、广西林业集团</t>
    </r>
  </si>
  <si>
    <r>
      <rPr>
        <sz val="10"/>
        <rFont val="仿宋_GB2312"/>
        <family val="0"/>
      </rPr>
      <t>柠檬桉、粗皮桉、大叶桉、巨桉、大花序桉、无性系</t>
    </r>
  </si>
  <si>
    <r>
      <rPr>
        <sz val="10"/>
        <rFont val="仿宋_GB2312"/>
        <family val="0"/>
      </rPr>
      <t>广西邓恩桉种质资源收集库</t>
    </r>
  </si>
  <si>
    <t>环江县华山林场、柳州市沙塘林场</t>
  </si>
  <si>
    <t>邓恩桉</t>
  </si>
  <si>
    <r>
      <rPr>
        <b/>
        <sz val="10"/>
        <rFont val="仿宋_GB2312"/>
        <family val="0"/>
      </rPr>
      <t>五</t>
    </r>
  </si>
  <si>
    <r>
      <rPr>
        <b/>
        <sz val="10"/>
        <rFont val="仿宋_GB2312"/>
        <family val="0"/>
      </rPr>
      <t>珍贵树种</t>
    </r>
  </si>
  <si>
    <r>
      <rPr>
        <sz val="10"/>
        <rFont val="仿宋_GB2312"/>
        <family val="0"/>
      </rPr>
      <t>中国林业科学研究院热带林业实验中心西南桦、柚木等珍贵阔叶树种种质资源收集保存库</t>
    </r>
  </si>
  <si>
    <r>
      <rPr>
        <sz val="10"/>
        <rFont val="仿宋_GB2312"/>
        <family val="0"/>
      </rPr>
      <t>广西凭祥市</t>
    </r>
  </si>
  <si>
    <r>
      <rPr>
        <sz val="10"/>
        <rFont val="仿宋_GB2312"/>
        <family val="0"/>
      </rPr>
      <t>中国林业科学研究院热带林业实验中心</t>
    </r>
  </si>
  <si>
    <r>
      <rPr>
        <sz val="10"/>
        <rFont val="仿宋_GB2312"/>
        <family val="0"/>
      </rPr>
      <t>包含国家种质资源库内容</t>
    </r>
  </si>
  <si>
    <t>玉林市博白县格木种质资源保存林</t>
  </si>
  <si>
    <r>
      <rPr>
        <sz val="10"/>
        <rFont val="仿宋_GB2312"/>
        <family val="0"/>
      </rPr>
      <t>博白县</t>
    </r>
  </si>
  <si>
    <r>
      <rPr>
        <sz val="10"/>
        <rFont val="仿宋_GB2312"/>
        <family val="0"/>
      </rPr>
      <t>博白县林业局</t>
    </r>
  </si>
  <si>
    <t>原地库</t>
  </si>
  <si>
    <t>桂北主要珍贵树种种质资源库</t>
  </si>
  <si>
    <t>兴安、龙胜、恭城、资源</t>
  </si>
  <si>
    <t>桂林市林科所、资源县林业局</t>
  </si>
  <si>
    <t>楠木、马褂木、青钱柳、榉木、黄枝油杉、闽楠</t>
  </si>
  <si>
    <t>乡土树种种质资源收集、选育及保存</t>
  </si>
  <si>
    <t>宜州区、南丹县、环江县</t>
  </si>
  <si>
    <t>河池林业局</t>
  </si>
  <si>
    <t>新增乡土树种种质资源</t>
  </si>
  <si>
    <t>百色靖西市崖楠种质资源保存林</t>
  </si>
  <si>
    <t>靖西市</t>
  </si>
  <si>
    <t>靖西市林业局</t>
  </si>
  <si>
    <t>百色市西林县大叶榉树、红椿种质资源保存林</t>
  </si>
  <si>
    <t>西林县</t>
  </si>
  <si>
    <t>西林县林业局</t>
  </si>
  <si>
    <t>贺州市富川县闽楠种质资源保存林</t>
  </si>
  <si>
    <t>富川县</t>
  </si>
  <si>
    <t>富川县林业局</t>
  </si>
  <si>
    <t>桂西黑格白格种质资源库</t>
  </si>
  <si>
    <r>
      <rPr>
        <sz val="10"/>
        <rFont val="仿宋_GB2312"/>
        <family val="0"/>
      </rPr>
      <t>百色市右江区</t>
    </r>
  </si>
  <si>
    <r>
      <rPr>
        <sz val="10"/>
        <rFont val="仿宋_GB2312"/>
        <family val="0"/>
      </rPr>
      <t>黑格</t>
    </r>
    <r>
      <rPr>
        <sz val="10"/>
        <rFont val="Times New Roman"/>
        <family val="0"/>
      </rPr>
      <t>200</t>
    </r>
    <r>
      <rPr>
        <sz val="10"/>
        <rFont val="仿宋_GB2312"/>
        <family val="0"/>
      </rPr>
      <t>亩、白格</t>
    </r>
    <r>
      <rPr>
        <sz val="10"/>
        <rFont val="Times New Roman"/>
        <family val="0"/>
      </rPr>
      <t>100</t>
    </r>
    <r>
      <rPr>
        <sz val="10"/>
        <rFont val="仿宋_GB2312"/>
        <family val="0"/>
      </rPr>
      <t>亩</t>
    </r>
  </si>
  <si>
    <r>
      <rPr>
        <b/>
        <sz val="10"/>
        <rFont val="仿宋_GB2312"/>
        <family val="0"/>
      </rPr>
      <t>六</t>
    </r>
  </si>
  <si>
    <r>
      <rPr>
        <b/>
        <sz val="10"/>
        <rFont val="仿宋_GB2312"/>
        <family val="0"/>
      </rPr>
      <t>经济林树种</t>
    </r>
  </si>
  <si>
    <t>三门江林场油茶种质资源收集保护区</t>
  </si>
  <si>
    <r>
      <rPr>
        <sz val="10"/>
        <rFont val="仿宋_GB2312"/>
        <family val="0"/>
      </rPr>
      <t>柳州市城中区三门江林场</t>
    </r>
  </si>
  <si>
    <r>
      <rPr>
        <sz val="10"/>
        <rFont val="仿宋_GB2312"/>
        <family val="0"/>
      </rPr>
      <t>广西国有三门江林场</t>
    </r>
  </si>
  <si>
    <t>河池市核桃良种繁育基地种质资源收集保存</t>
  </si>
  <si>
    <t>河池市金城江区大山塘林场、坡作核桃良种繁育基地、孟瓜核桃良种繁育基地、凤旁核桃示范园、弄者核桃品种园</t>
  </si>
  <si>
    <t>河池市金城江区大山塘林场、凤山县核桃科研开发中心</t>
  </si>
  <si>
    <t>维都林场山茶科种质资源收集保存库</t>
  </si>
  <si>
    <r>
      <rPr>
        <sz val="10"/>
        <rFont val="仿宋_GB2312"/>
        <family val="0"/>
      </rPr>
      <t>来宾市兴宾区维都林场雅江分场</t>
    </r>
  </si>
  <si>
    <t>广西国有维都林场</t>
  </si>
  <si>
    <t>油茶种质资源库，油茶古树、特色茶花、茶树</t>
  </si>
  <si>
    <t>广西木本香料育种与栽培长期科研基地</t>
  </si>
  <si>
    <t>南宁、宁明、兴业、钦州、防城区、桂平</t>
  </si>
  <si>
    <t>广西林科院、广西国有派阳山林场、六万林场、钦廉林场、广西庚源香料有限责任公司、广西桂平悦达香料有限公司</t>
  </si>
  <si>
    <t>八角、肉桂、香樟等；</t>
  </si>
  <si>
    <t>蒜头果种质资源保护林</t>
  </si>
  <si>
    <t>隆林县、凤山县、乐业县、巴马县、田林县</t>
  </si>
  <si>
    <t>隆林县、凤山县、乐业县、巴马县、田林县林业局</t>
  </si>
  <si>
    <t>笋用竹种质资源保存库</t>
  </si>
  <si>
    <t>柳州市柳南区龙汉岭林场</t>
  </si>
  <si>
    <t>广西林科院，龙汉岭林场</t>
  </si>
  <si>
    <t>七</t>
  </si>
  <si>
    <t>观赏植物</t>
  </si>
  <si>
    <t>雅长兰科植物国家级自然保护区兰花种质资源库</t>
  </si>
  <si>
    <t>乐业县、雅长林场</t>
  </si>
  <si>
    <t>雅长兰科植物国家级自然保护区</t>
  </si>
  <si>
    <t>八</t>
  </si>
  <si>
    <t>草种资源</t>
  </si>
  <si>
    <t>亚热带草种质资源</t>
  </si>
  <si>
    <t>国家林草局草品种区域试验站南宁站</t>
  </si>
  <si>
    <t>广西畜牧研究所</t>
  </si>
  <si>
    <t>功能性草种</t>
  </si>
  <si>
    <t>九</t>
  </si>
  <si>
    <r>
      <rPr>
        <b/>
        <sz val="10"/>
        <rFont val="仿宋_GB2312"/>
        <family val="0"/>
      </rPr>
      <t>红树林</t>
    </r>
  </si>
  <si>
    <r>
      <rPr>
        <sz val="10"/>
        <rFont val="仿宋_GB2312"/>
        <family val="0"/>
      </rPr>
      <t>红树林种质资源收集、保存、选育与示范</t>
    </r>
  </si>
  <si>
    <r>
      <rPr>
        <sz val="10"/>
        <rFont val="仿宋_GB2312"/>
        <family val="0"/>
      </rPr>
      <t>钦州、北海、防城港</t>
    </r>
  </si>
  <si>
    <r>
      <t>表2</t>
    </r>
    <r>
      <rPr>
        <b/>
        <sz val="20"/>
        <rFont val="Times New Roman"/>
        <family val="0"/>
      </rPr>
      <t xml:space="preserve">     </t>
    </r>
    <r>
      <rPr>
        <b/>
        <sz val="20"/>
        <rFont val="黑体"/>
        <family val="3"/>
      </rPr>
      <t>国家重点林木良种基地建设规划表</t>
    </r>
  </si>
  <si>
    <r>
      <rPr>
        <b/>
        <sz val="10"/>
        <rFont val="黑体"/>
        <family val="3"/>
      </rPr>
      <t>序号</t>
    </r>
  </si>
  <si>
    <r>
      <rPr>
        <b/>
        <sz val="10"/>
        <rFont val="黑体"/>
        <family val="3"/>
      </rPr>
      <t>基地名称</t>
    </r>
  </si>
  <si>
    <r>
      <rPr>
        <b/>
        <sz val="10"/>
        <rFont val="黑体"/>
        <family val="3"/>
      </rPr>
      <t>树种</t>
    </r>
  </si>
  <si>
    <t>功能区面积</t>
  </si>
  <si>
    <r>
      <rPr>
        <b/>
        <sz val="10"/>
        <rFont val="黑体"/>
        <family val="3"/>
      </rPr>
      <t>总规模</t>
    </r>
  </si>
  <si>
    <r>
      <rPr>
        <b/>
        <sz val="10"/>
        <rFont val="黑体"/>
        <family val="3"/>
      </rPr>
      <t>其中</t>
    </r>
  </si>
  <si>
    <r>
      <rPr>
        <b/>
        <sz val="10"/>
        <rFont val="黑体"/>
        <family val="3"/>
      </rPr>
      <t>种子园</t>
    </r>
  </si>
  <si>
    <r>
      <rPr>
        <b/>
        <sz val="10"/>
        <rFont val="黑体"/>
        <family val="3"/>
      </rPr>
      <t>母树林</t>
    </r>
  </si>
  <si>
    <r>
      <rPr>
        <b/>
        <sz val="10"/>
        <rFont val="黑体"/>
        <family val="3"/>
      </rPr>
      <t>采穗圃</t>
    </r>
  </si>
  <si>
    <r>
      <rPr>
        <b/>
        <sz val="10"/>
        <rFont val="黑体"/>
        <family val="3"/>
      </rPr>
      <t>种质资源收集区</t>
    </r>
  </si>
  <si>
    <r>
      <rPr>
        <b/>
        <sz val="10"/>
        <rFont val="黑体"/>
        <family val="3"/>
      </rPr>
      <t>子代测定林
（试验林）</t>
    </r>
  </si>
  <si>
    <t>良种示范林</t>
  </si>
  <si>
    <r>
      <rPr>
        <b/>
        <sz val="10"/>
        <rFont val="黑体"/>
        <family val="3"/>
      </rPr>
      <t>良种繁殖圃</t>
    </r>
  </si>
  <si>
    <r>
      <rPr>
        <b/>
        <sz val="10"/>
        <rFont val="黑体"/>
        <family val="3"/>
      </rPr>
      <t>现有</t>
    </r>
  </si>
  <si>
    <r>
      <rPr>
        <b/>
        <sz val="10"/>
        <rFont val="黑体"/>
        <family val="3"/>
      </rPr>
      <t>规划</t>
    </r>
  </si>
  <si>
    <r>
      <rPr>
        <b/>
        <sz val="10"/>
        <rFont val="黑体"/>
        <family val="3"/>
      </rPr>
      <t>初级</t>
    </r>
  </si>
  <si>
    <r>
      <t>1.5</t>
    </r>
    <r>
      <rPr>
        <b/>
        <sz val="10"/>
        <rFont val="黑体"/>
        <family val="3"/>
      </rPr>
      <t>代</t>
    </r>
  </si>
  <si>
    <r>
      <t>2</t>
    </r>
    <r>
      <rPr>
        <b/>
        <sz val="10"/>
        <rFont val="黑体"/>
        <family val="3"/>
      </rPr>
      <t>代</t>
    </r>
  </si>
  <si>
    <r>
      <t>2.5</t>
    </r>
    <r>
      <rPr>
        <b/>
        <sz val="10"/>
        <rFont val="黑体"/>
        <family val="3"/>
      </rPr>
      <t>代</t>
    </r>
  </si>
  <si>
    <r>
      <t>3</t>
    </r>
    <r>
      <rPr>
        <b/>
        <sz val="10"/>
        <rFont val="黑体"/>
        <family val="3"/>
      </rPr>
      <t>代及以上</t>
    </r>
  </si>
  <si>
    <t>国家级</t>
  </si>
  <si>
    <t>合计</t>
  </si>
  <si>
    <t>南宁市林科所国家马尾松良种基地</t>
  </si>
  <si>
    <t>小计</t>
  </si>
  <si>
    <r>
      <rPr>
        <sz val="10"/>
        <rFont val="仿宋_GB2312"/>
        <family val="0"/>
      </rPr>
      <t>马尾松</t>
    </r>
  </si>
  <si>
    <r>
      <rPr>
        <sz val="10"/>
        <rFont val="仿宋_GB2312"/>
        <family val="0"/>
      </rPr>
      <t>湿地松</t>
    </r>
  </si>
  <si>
    <r>
      <rPr>
        <sz val="10"/>
        <rFont val="仿宋_GB2312"/>
        <family val="0"/>
      </rPr>
      <t>木荷</t>
    </r>
  </si>
  <si>
    <r>
      <rPr>
        <sz val="10"/>
        <rFont val="仿宋_GB2312"/>
        <family val="0"/>
      </rPr>
      <t>香椿</t>
    </r>
  </si>
  <si>
    <r>
      <rPr>
        <sz val="10"/>
        <rFont val="仿宋_GB2312"/>
        <family val="0"/>
      </rPr>
      <t>其他</t>
    </r>
  </si>
  <si>
    <r>
      <rPr>
        <sz val="10"/>
        <rFont val="仿宋_GB2312"/>
        <family val="0"/>
      </rPr>
      <t>藤县大芒界国家马尾松良种基地</t>
    </r>
  </si>
  <si>
    <r>
      <rPr>
        <b/>
        <sz val="10"/>
        <rFont val="仿宋_GB2312"/>
        <family val="0"/>
      </rPr>
      <t>小计</t>
    </r>
  </si>
  <si>
    <r>
      <rPr>
        <sz val="10"/>
        <rFont val="仿宋_GB2312"/>
        <family val="0"/>
      </rPr>
      <t>红锥</t>
    </r>
  </si>
  <si>
    <r>
      <rPr>
        <sz val="10"/>
        <rFont val="仿宋_GB2312"/>
        <family val="0"/>
      </rPr>
      <t>派阳山林场国家马尾松、八角良种基地</t>
    </r>
  </si>
  <si>
    <r>
      <rPr>
        <sz val="10"/>
        <rFont val="仿宋_GB2312"/>
        <family val="0"/>
      </rPr>
      <t>八角</t>
    </r>
  </si>
  <si>
    <r>
      <rPr>
        <sz val="10"/>
        <rFont val="仿宋_GB2312"/>
        <family val="0"/>
      </rPr>
      <t>米老排</t>
    </r>
  </si>
  <si>
    <r>
      <rPr>
        <sz val="10"/>
        <rFont val="仿宋_GB2312"/>
        <family val="0"/>
      </rPr>
      <t>贵港市覃塘林场国家马尾松良种基地</t>
    </r>
  </si>
  <si>
    <r>
      <rPr>
        <sz val="10"/>
        <rFont val="仿宋_GB2312"/>
        <family val="0"/>
      </rPr>
      <t>火力楠</t>
    </r>
  </si>
  <si>
    <r>
      <rPr>
        <sz val="10"/>
        <rFont val="仿宋_GB2312"/>
        <family val="0"/>
      </rPr>
      <t>融安县西山林场国家杉木良种基地</t>
    </r>
  </si>
  <si>
    <r>
      <rPr>
        <sz val="10"/>
        <rFont val="仿宋_GB2312"/>
        <family val="0"/>
      </rPr>
      <t>杉木</t>
    </r>
  </si>
  <si>
    <r>
      <rPr>
        <sz val="10"/>
        <rFont val="仿宋_GB2312"/>
        <family val="0"/>
      </rPr>
      <t>全州县咸水林场国家杉木良种基地</t>
    </r>
  </si>
  <si>
    <r>
      <rPr>
        <sz val="10"/>
        <rFont val="仿宋_GB2312"/>
        <family val="0"/>
      </rPr>
      <t>马褂木</t>
    </r>
  </si>
  <si>
    <r>
      <rPr>
        <sz val="10"/>
        <rFont val="仿宋_GB2312"/>
        <family val="0"/>
      </rPr>
      <t>火炬松</t>
    </r>
  </si>
  <si>
    <r>
      <rPr>
        <sz val="10"/>
        <rFont val="仿宋_GB2312"/>
        <family val="0"/>
      </rPr>
      <t>东门林场国家桉树良种基地</t>
    </r>
  </si>
  <si>
    <r>
      <rPr>
        <sz val="10"/>
        <rFont val="仿宋_GB2312"/>
        <family val="0"/>
      </rPr>
      <t>桉树</t>
    </r>
  </si>
  <si>
    <r>
      <rPr>
        <sz val="10"/>
        <rFont val="仿宋_GB2312"/>
        <family val="0"/>
      </rPr>
      <t>中国林科院凭祥国家西南桦、柚木良种基地</t>
    </r>
  </si>
  <si>
    <r>
      <rPr>
        <sz val="10"/>
        <rFont val="仿宋_GB2312"/>
        <family val="0"/>
      </rPr>
      <t>西南桦</t>
    </r>
  </si>
  <si>
    <r>
      <rPr>
        <sz val="10"/>
        <rFont val="仿宋_GB2312"/>
        <family val="0"/>
      </rPr>
      <t>柚木</t>
    </r>
  </si>
  <si>
    <r>
      <rPr>
        <sz val="10"/>
        <rFont val="仿宋_GB2312"/>
        <family val="0"/>
      </rPr>
      <t>降香黄檀</t>
    </r>
  </si>
  <si>
    <r>
      <rPr>
        <b/>
        <sz val="10"/>
        <rFont val="仿宋_GB2312"/>
        <family val="0"/>
      </rPr>
      <t>其他</t>
    </r>
  </si>
  <si>
    <r>
      <rPr>
        <sz val="10"/>
        <rFont val="仿宋_GB2312"/>
        <family val="0"/>
      </rPr>
      <t>广西林科院国家油茶、红锥良种基地</t>
    </r>
  </si>
  <si>
    <r>
      <rPr>
        <sz val="10"/>
        <rFont val="仿宋_GB2312"/>
        <family val="0"/>
      </rPr>
      <t>油茶</t>
    </r>
  </si>
  <si>
    <r>
      <rPr>
        <sz val="10"/>
        <rFont val="仿宋_GB2312"/>
        <family val="0"/>
      </rPr>
      <t>岑溪市国家油茶良种基地</t>
    </r>
  </si>
  <si>
    <r>
      <rPr>
        <sz val="10"/>
        <rFont val="仿宋_GB2312"/>
        <family val="0"/>
      </rPr>
      <t>澳洲坚果</t>
    </r>
  </si>
  <si>
    <r>
      <rPr>
        <sz val="10"/>
        <rFont val="仿宋_GB2312"/>
        <family val="0"/>
      </rPr>
      <t>融水苗族自治县贝江河林场国家杉木、楠木良种基地</t>
    </r>
  </si>
  <si>
    <r>
      <rPr>
        <sz val="10"/>
        <rFont val="仿宋_GB2312"/>
        <family val="0"/>
      </rPr>
      <t>楠木</t>
    </r>
  </si>
  <si>
    <r>
      <rPr>
        <sz val="10"/>
        <rFont val="仿宋_GB2312"/>
        <family val="0"/>
      </rPr>
      <t>红椿</t>
    </r>
  </si>
  <si>
    <r>
      <rPr>
        <sz val="10"/>
        <rFont val="仿宋_GB2312"/>
        <family val="0"/>
      </rPr>
      <t>玉林市林科所国家火力楠、大花序桉良种基地</t>
    </r>
  </si>
  <si>
    <r>
      <rPr>
        <sz val="10"/>
        <rFont val="仿宋_GB2312"/>
        <family val="0"/>
      </rPr>
      <t>大花序桉</t>
    </r>
  </si>
  <si>
    <r>
      <t>表3</t>
    </r>
    <r>
      <rPr>
        <b/>
        <sz val="20"/>
        <color indexed="8"/>
        <rFont val="Times New Roman"/>
        <family val="0"/>
      </rPr>
      <t xml:space="preserve">     </t>
    </r>
    <r>
      <rPr>
        <b/>
        <sz val="20"/>
        <color indexed="8"/>
        <rFont val="黑体"/>
        <family val="3"/>
      </rPr>
      <t>自治区重点林木和草良种基地建设规划表</t>
    </r>
  </si>
  <si>
    <t>自治区</t>
  </si>
  <si>
    <r>
      <rPr>
        <sz val="10"/>
        <color indexed="8"/>
        <rFont val="仿宋_GB2312"/>
        <family val="0"/>
      </rPr>
      <t>忻城县欧洞林场马尾松良种基地</t>
    </r>
  </si>
  <si>
    <r>
      <rPr>
        <sz val="10"/>
        <color indexed="8"/>
        <rFont val="仿宋_GB2312"/>
        <family val="0"/>
      </rPr>
      <t>古蓬松</t>
    </r>
  </si>
  <si>
    <r>
      <rPr>
        <sz val="10"/>
        <color indexed="8"/>
        <rFont val="仿宋_GB2312"/>
        <family val="0"/>
      </rPr>
      <t>百林林场马尾松、黑格良种基地</t>
    </r>
  </si>
  <si>
    <r>
      <rPr>
        <sz val="10"/>
        <color indexed="8"/>
        <rFont val="仿宋_GB2312"/>
        <family val="0"/>
      </rPr>
      <t>马尾松</t>
    </r>
  </si>
  <si>
    <r>
      <rPr>
        <sz val="10"/>
        <color indexed="8"/>
        <rFont val="仿宋_GB2312"/>
        <family val="0"/>
      </rPr>
      <t>黑格</t>
    </r>
  </si>
  <si>
    <r>
      <rPr>
        <sz val="10"/>
        <color indexed="8"/>
        <rFont val="仿宋_GB2312"/>
        <family val="0"/>
      </rPr>
      <t>八步区黄洞林场马尾松、杉木良种基地</t>
    </r>
  </si>
  <si>
    <r>
      <rPr>
        <sz val="10"/>
        <color indexed="8"/>
        <rFont val="仿宋_GB2312"/>
        <family val="0"/>
      </rPr>
      <t>杉木</t>
    </r>
  </si>
  <si>
    <r>
      <rPr>
        <sz val="10"/>
        <color indexed="8"/>
        <rFont val="仿宋_GB2312"/>
        <family val="0"/>
      </rPr>
      <t>西林县国有王子山林场马尾松良种地</t>
    </r>
  </si>
  <si>
    <t>环江县华山林场马尾松香良种基地</t>
  </si>
  <si>
    <r>
      <rPr>
        <sz val="10"/>
        <color indexed="8"/>
        <rFont val="仿宋_GB2312"/>
        <family val="0"/>
      </rPr>
      <t>枫香</t>
    </r>
  </si>
  <si>
    <r>
      <rPr>
        <sz val="10"/>
        <color indexed="8"/>
        <rFont val="仿宋_GB2312"/>
        <family val="0"/>
      </rPr>
      <t>邓恩桉</t>
    </r>
  </si>
  <si>
    <r>
      <rPr>
        <sz val="10"/>
        <color indexed="8"/>
        <rFont val="仿宋_GB2312"/>
        <family val="0"/>
      </rPr>
      <t>油茶</t>
    </r>
  </si>
  <si>
    <r>
      <rPr>
        <sz val="10"/>
        <color indexed="8"/>
        <rFont val="仿宋_GB2312"/>
        <family val="0"/>
      </rPr>
      <t>合浦县林科所自治区湿地松、加勒比松良种基地</t>
    </r>
  </si>
  <si>
    <r>
      <rPr>
        <sz val="10"/>
        <color indexed="8"/>
        <rFont val="仿宋_GB2312"/>
        <family val="0"/>
      </rPr>
      <t>加勒比松</t>
    </r>
  </si>
  <si>
    <r>
      <rPr>
        <sz val="10"/>
        <color indexed="8"/>
        <rFont val="仿宋_GB2312"/>
        <family val="0"/>
      </rPr>
      <t>湿地松</t>
    </r>
  </si>
  <si>
    <r>
      <rPr>
        <sz val="10"/>
        <color indexed="8"/>
        <rFont val="仿宋_GB2312"/>
        <family val="0"/>
      </rPr>
      <t>昭平县富罗林场马尾松良种基地</t>
    </r>
  </si>
  <si>
    <r>
      <rPr>
        <sz val="10"/>
        <color indexed="8"/>
        <rFont val="仿宋_GB2312"/>
        <family val="0"/>
      </rPr>
      <t>刨花润楠</t>
    </r>
  </si>
  <si>
    <r>
      <rPr>
        <sz val="10"/>
        <color indexed="8"/>
        <rFont val="仿宋_GB2312"/>
        <family val="0"/>
      </rPr>
      <t>博白林场自治区南亚松和湿地松良种基地</t>
    </r>
  </si>
  <si>
    <r>
      <rPr>
        <sz val="10"/>
        <color indexed="8"/>
        <rFont val="仿宋_GB2312"/>
        <family val="0"/>
      </rPr>
      <t>南亚松</t>
    </r>
  </si>
  <si>
    <r>
      <rPr>
        <sz val="10"/>
        <color indexed="8"/>
        <rFont val="仿宋_GB2312"/>
        <family val="0"/>
      </rPr>
      <t>苍梧县天洪岭林场马尾松、大叶栎良种基地</t>
    </r>
  </si>
  <si>
    <t>马尾松
大叶栎</t>
  </si>
  <si>
    <r>
      <rPr>
        <sz val="10"/>
        <color indexed="8"/>
        <rFont val="仿宋_GB2312"/>
        <family val="0"/>
      </rPr>
      <t>柳州市林业科学研究所自治区杉木良种基地</t>
    </r>
  </si>
  <si>
    <r>
      <rPr>
        <sz val="10"/>
        <color indexed="8"/>
        <rFont val="仿宋_GB2312"/>
        <family val="0"/>
      </rPr>
      <t>钟山县花山林场杉木良种基地</t>
    </r>
  </si>
  <si>
    <t>象州县林场自治区杉木良种基地</t>
  </si>
  <si>
    <r>
      <rPr>
        <sz val="10"/>
        <color indexed="8"/>
        <rFont val="仿宋_GB2312"/>
        <family val="0"/>
      </rPr>
      <t>南丹县山口林场杉木良种基地</t>
    </r>
  </si>
  <si>
    <r>
      <rPr>
        <sz val="10"/>
        <color indexed="8"/>
        <rFont val="仿宋_GB2312"/>
        <family val="0"/>
      </rPr>
      <t>东潭林科所自治区杉木良种基地</t>
    </r>
  </si>
  <si>
    <r>
      <rPr>
        <sz val="10"/>
        <color indexed="8"/>
        <rFont val="仿宋_GB2312"/>
        <family val="0"/>
      </rPr>
      <t>隆林各族自治县国有金钟山林场杉木良种基地</t>
    </r>
  </si>
  <si>
    <r>
      <rPr>
        <sz val="10"/>
        <color indexed="8"/>
        <rFont val="仿宋_GB2312"/>
        <family val="0"/>
      </rPr>
      <t>天峨县林朵林场自治区杉木良种基地</t>
    </r>
  </si>
  <si>
    <r>
      <rPr>
        <sz val="10"/>
        <color indexed="8"/>
        <rFont val="仿宋_GB2312"/>
        <family val="0"/>
      </rPr>
      <t>凤山县凤山林场自治区杉木良种基地（在建）</t>
    </r>
  </si>
  <si>
    <r>
      <rPr>
        <sz val="10"/>
        <color indexed="8"/>
        <rFont val="仿宋_GB2312"/>
        <family val="0"/>
      </rPr>
      <t>邓恩桉种子园</t>
    </r>
    <r>
      <rPr>
        <sz val="10"/>
        <color indexed="8"/>
        <rFont val="仿宋_GB2312"/>
        <family val="0"/>
      </rPr>
      <t>（环江华山林场）</t>
    </r>
  </si>
  <si>
    <r>
      <rPr>
        <sz val="10"/>
        <color indexed="8"/>
        <rFont val="仿宋_GB2312"/>
        <family val="0"/>
      </rPr>
      <t>六万林场伞房属桉树种子园</t>
    </r>
  </si>
  <si>
    <r>
      <rPr>
        <sz val="10"/>
        <color indexed="8"/>
        <rFont val="仿宋_GB2312"/>
        <family val="0"/>
      </rPr>
      <t>伞房属桉树</t>
    </r>
  </si>
  <si>
    <r>
      <rPr>
        <sz val="10"/>
        <color indexed="8"/>
        <rFont val="仿宋_GB2312"/>
        <family val="0"/>
      </rPr>
      <t>七坡林场伞房属桉树种子园</t>
    </r>
  </si>
  <si>
    <r>
      <rPr>
        <sz val="10"/>
        <color indexed="8"/>
        <rFont val="仿宋_GB2312"/>
        <family val="0"/>
      </rPr>
      <t>粗皮桉种子园</t>
    </r>
    <r>
      <rPr>
        <sz val="10"/>
        <color indexed="8"/>
        <rFont val="仿宋_GB2312"/>
        <family val="0"/>
      </rPr>
      <t>（玉林市林科所）</t>
    </r>
  </si>
  <si>
    <r>
      <rPr>
        <sz val="10"/>
        <color indexed="8"/>
        <rFont val="仿宋_GB2312"/>
        <family val="0"/>
      </rPr>
      <t>粗皮桉</t>
    </r>
  </si>
  <si>
    <r>
      <rPr>
        <sz val="10"/>
        <color indexed="8"/>
        <rFont val="仿宋_GB2312"/>
        <family val="0"/>
      </rPr>
      <t>雅长林场香合欢、红椿、大叶榉树良种基地</t>
    </r>
  </si>
  <si>
    <t>香合欢
红椿
大叶榉</t>
  </si>
  <si>
    <t>五岭林场（在建）</t>
  </si>
  <si>
    <r>
      <rPr>
        <sz val="10"/>
        <color indexed="8"/>
        <rFont val="仿宋_GB2312"/>
        <family val="0"/>
      </rPr>
      <t>西南桦</t>
    </r>
  </si>
  <si>
    <r>
      <rPr>
        <sz val="10"/>
        <color indexed="8"/>
        <rFont val="仿宋_GB2312"/>
        <family val="0"/>
      </rPr>
      <t>桂林市林科所自治区银杏、油茶良种基地</t>
    </r>
  </si>
  <si>
    <r>
      <rPr>
        <sz val="10"/>
        <color indexed="8"/>
        <rFont val="仿宋_GB2312"/>
        <family val="0"/>
      </rPr>
      <t>河池市宜州区林业科学研究所油茶采穗圃油茶</t>
    </r>
  </si>
  <si>
    <r>
      <rPr>
        <sz val="10"/>
        <color indexed="8"/>
        <rFont val="仿宋_GB2312"/>
        <family val="0"/>
      </rPr>
      <t>凤山县自治区核桃良种基地</t>
    </r>
  </si>
  <si>
    <r>
      <rPr>
        <sz val="10"/>
        <color indexed="8"/>
        <rFont val="仿宋_GB2312"/>
        <family val="0"/>
      </rPr>
      <t>核桃</t>
    </r>
  </si>
  <si>
    <r>
      <rPr>
        <sz val="10"/>
        <rFont val="仿宋_GB2312"/>
        <family val="0"/>
      </rPr>
      <t>北海市防护林场红树林良种基地</t>
    </r>
  </si>
  <si>
    <r>
      <rPr>
        <sz val="10"/>
        <rFont val="仿宋_GB2312"/>
        <family val="0"/>
      </rPr>
      <t>红树林</t>
    </r>
  </si>
  <si>
    <t>优良草种扩繁基地</t>
  </si>
  <si>
    <t>优良草品种</t>
  </si>
  <si>
    <r>
      <rPr>
        <b/>
        <sz val="20"/>
        <rFont val="黑体"/>
        <family val="3"/>
      </rPr>
      <t>表</t>
    </r>
    <r>
      <rPr>
        <b/>
        <sz val="20"/>
        <rFont val="Times New Roman"/>
        <family val="0"/>
      </rPr>
      <t xml:space="preserve">4       </t>
    </r>
    <r>
      <rPr>
        <b/>
        <sz val="20"/>
        <rFont val="黑体"/>
        <family val="3"/>
      </rPr>
      <t>母树林、采种基地建设规划表</t>
    </r>
  </si>
  <si>
    <t>序号</t>
  </si>
  <si>
    <t>项目名称</t>
  </si>
  <si>
    <t>十四五规划</t>
  </si>
  <si>
    <t>建设规模</t>
  </si>
  <si>
    <t>项目所在地</t>
  </si>
  <si>
    <t>建设单位</t>
  </si>
  <si>
    <t>备注</t>
  </si>
  <si>
    <r>
      <rPr>
        <sz val="12"/>
        <color indexed="8"/>
        <rFont val="仿宋_GB2312"/>
        <family val="0"/>
      </rPr>
      <t>合计</t>
    </r>
  </si>
  <si>
    <t>雅长林场香合欢采种母树林</t>
  </si>
  <si>
    <r>
      <rPr>
        <sz val="12"/>
        <color indexed="8"/>
        <rFont val="仿宋_GB2312"/>
        <family val="0"/>
      </rPr>
      <t>雅长林场</t>
    </r>
  </si>
  <si>
    <t>隆林县红椿采种母树林</t>
  </si>
  <si>
    <r>
      <rPr>
        <sz val="12"/>
        <color indexed="8"/>
        <rFont val="仿宋_GB2312"/>
        <family val="0"/>
      </rPr>
      <t>隆林县平班镇</t>
    </r>
  </si>
  <si>
    <r>
      <rPr>
        <sz val="12"/>
        <color indexed="8"/>
        <rFont val="仿宋_GB2312"/>
        <family val="0"/>
      </rPr>
      <t>隆林县林业局</t>
    </r>
  </si>
  <si>
    <t>西林县红椿采种母树林</t>
  </si>
  <si>
    <r>
      <rPr>
        <sz val="12"/>
        <color indexed="8"/>
        <rFont val="仿宋_GB2312"/>
        <family val="0"/>
      </rPr>
      <t>西林县那佐乡</t>
    </r>
  </si>
  <si>
    <r>
      <rPr>
        <sz val="12"/>
        <color indexed="8"/>
        <rFont val="仿宋_GB2312"/>
        <family val="0"/>
      </rPr>
      <t>西林县林业局</t>
    </r>
  </si>
  <si>
    <r>
      <rPr>
        <sz val="12"/>
        <color indexed="8"/>
        <rFont val="仿宋_GB2312"/>
        <family val="0"/>
      </rPr>
      <t>西林县大叶榉树采种母树林</t>
    </r>
  </si>
  <si>
    <r>
      <rPr>
        <sz val="12"/>
        <color indexed="8"/>
        <rFont val="仿宋_GB2312"/>
        <family val="0"/>
      </rPr>
      <t>西林县王子山林场</t>
    </r>
  </si>
  <si>
    <t>靖西县崖楠采种母树林</t>
  </si>
  <si>
    <r>
      <rPr>
        <sz val="12"/>
        <color indexed="8"/>
        <rFont val="仿宋_GB2312"/>
        <family val="0"/>
      </rPr>
      <t>靖西市三合乡</t>
    </r>
  </si>
  <si>
    <r>
      <rPr>
        <sz val="12"/>
        <color indexed="8"/>
        <rFont val="仿宋_GB2312"/>
        <family val="0"/>
      </rPr>
      <t>靖西市林业局</t>
    </r>
  </si>
  <si>
    <t>富川县闽楠采种母树林</t>
  </si>
  <si>
    <r>
      <rPr>
        <sz val="12"/>
        <color indexed="8"/>
        <rFont val="仿宋_GB2312"/>
        <family val="0"/>
      </rPr>
      <t>富川县朝东镇</t>
    </r>
  </si>
  <si>
    <r>
      <rPr>
        <sz val="12"/>
        <color indexed="8"/>
        <rFont val="仿宋_GB2312"/>
        <family val="0"/>
      </rPr>
      <t>富川县林业局</t>
    </r>
  </si>
  <si>
    <t>资源县闽楠采种母树林</t>
  </si>
  <si>
    <t>资源县河口乡</t>
  </si>
  <si>
    <r>
      <rPr>
        <sz val="12"/>
        <color indexed="8"/>
        <rFont val="仿宋_GB2312"/>
        <family val="0"/>
      </rPr>
      <t>资源县林业局</t>
    </r>
  </si>
  <si>
    <t>博白县格木采种母树林</t>
  </si>
  <si>
    <r>
      <rPr>
        <sz val="12"/>
        <color indexed="8"/>
        <rFont val="仿宋_GB2312"/>
        <family val="0"/>
      </rPr>
      <t>博白县那林镇</t>
    </r>
  </si>
  <si>
    <r>
      <rPr>
        <sz val="12"/>
        <color indexed="8"/>
        <rFont val="仿宋_GB2312"/>
        <family val="0"/>
      </rPr>
      <t>博白县林业局</t>
    </r>
  </si>
  <si>
    <t>浦北县红锥、米槠采种母树林</t>
  </si>
  <si>
    <r>
      <rPr>
        <sz val="12"/>
        <color indexed="8"/>
        <rFont val="仿宋_GB2312"/>
        <family val="0"/>
      </rPr>
      <t>浦北县龙门镇</t>
    </r>
  </si>
  <si>
    <r>
      <rPr>
        <sz val="12"/>
        <color indexed="8"/>
        <rFont val="仿宋_GB2312"/>
        <family val="0"/>
      </rPr>
      <t>浦北县林业局</t>
    </r>
  </si>
  <si>
    <t>武鸣格木采种母树林</t>
  </si>
  <si>
    <r>
      <rPr>
        <sz val="12"/>
        <color indexed="8"/>
        <rFont val="仿宋_GB2312"/>
        <family val="0"/>
      </rPr>
      <t>武鸣区两江镇</t>
    </r>
  </si>
  <si>
    <r>
      <rPr>
        <sz val="12"/>
        <color indexed="8"/>
        <rFont val="仿宋_GB2312"/>
        <family val="0"/>
      </rPr>
      <t>武鸣区林业局</t>
    </r>
  </si>
  <si>
    <r>
      <rPr>
        <sz val="12"/>
        <color indexed="8"/>
        <rFont val="仿宋_GB2312"/>
        <family val="0"/>
      </rPr>
      <t>沿海防护林采种林基地</t>
    </r>
  </si>
  <si>
    <r>
      <rPr>
        <sz val="12"/>
        <color indexed="8"/>
        <rFont val="仿宋_GB2312"/>
        <family val="0"/>
      </rPr>
      <t>北海市防护林林场</t>
    </r>
  </si>
  <si>
    <t>大桂山林场刨花润楠采种林基地</t>
  </si>
  <si>
    <r>
      <rPr>
        <sz val="12"/>
        <color indexed="8"/>
        <rFont val="仿宋_GB2312"/>
        <family val="0"/>
      </rPr>
      <t>大桂山林场</t>
    </r>
  </si>
  <si>
    <t>隆林县枫香采种母树林</t>
  </si>
  <si>
    <r>
      <rPr>
        <sz val="12"/>
        <color indexed="8"/>
        <rFont val="仿宋_GB2312"/>
        <family val="0"/>
      </rPr>
      <t>隆林县沙梨乡</t>
    </r>
  </si>
  <si>
    <t>凌云县西南桦采种母树林</t>
  </si>
  <si>
    <r>
      <rPr>
        <sz val="12"/>
        <color indexed="8"/>
        <rFont val="仿宋_GB2312"/>
        <family val="0"/>
      </rPr>
      <t>凌云县伶站乡</t>
    </r>
  </si>
  <si>
    <r>
      <rPr>
        <sz val="12"/>
        <color indexed="8"/>
        <rFont val="仿宋_GB2312"/>
        <family val="0"/>
      </rPr>
      <t>凌云县林业局</t>
    </r>
  </si>
  <si>
    <t>灌阳县荷木采种母树林</t>
  </si>
  <si>
    <r>
      <rPr>
        <sz val="12"/>
        <color indexed="8"/>
        <rFont val="仿宋_GB2312"/>
        <family val="0"/>
      </rPr>
      <t>灌阳县</t>
    </r>
  </si>
  <si>
    <r>
      <rPr>
        <sz val="12"/>
        <color indexed="8"/>
        <rFont val="仿宋_GB2312"/>
        <family val="0"/>
      </rPr>
      <t>灌阳县林业局</t>
    </r>
  </si>
  <si>
    <t>灌阳县大叶榉树母树林</t>
  </si>
  <si>
    <r>
      <rPr>
        <sz val="12"/>
        <color indexed="8"/>
        <rFont val="仿宋_GB2312"/>
        <family val="0"/>
      </rPr>
      <t>灌阳县文市镇西就村</t>
    </r>
  </si>
  <si>
    <t>灌阳县赤皮青冈采种母树林</t>
  </si>
  <si>
    <t>灌阳县文市镇勒塘村</t>
  </si>
  <si>
    <t>灌阳县林业局</t>
  </si>
  <si>
    <t>灌阳县石栎采种母树林</t>
  </si>
  <si>
    <t>灌阳县文市镇桂岩村</t>
  </si>
  <si>
    <t>灌阳、恭城毛竹采种母树林</t>
  </si>
  <si>
    <t>桂林的灌阳县、恭城县</t>
  </si>
  <si>
    <t>广西林科院</t>
  </si>
  <si>
    <r>
      <rPr>
        <b/>
        <sz val="20"/>
        <rFont val="黑体"/>
        <family val="3"/>
      </rPr>
      <t>表</t>
    </r>
    <r>
      <rPr>
        <b/>
        <sz val="20"/>
        <rFont val="Times New Roman"/>
        <family val="0"/>
      </rPr>
      <t xml:space="preserve">5   </t>
    </r>
    <r>
      <rPr>
        <b/>
        <sz val="20"/>
        <rFont val="黑体"/>
        <family val="3"/>
      </rPr>
      <t>自治区林业种苗重大项目规划表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</si>
  <si>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</si>
  <si>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重点项目名称</t>
    </r>
  </si>
  <si>
    <r>
      <rPr>
        <sz val="12"/>
        <rFont val="黑体"/>
        <family val="3"/>
      </rPr>
      <t>主要建设内容及规模</t>
    </r>
  </si>
  <si>
    <r>
      <rPr>
        <sz val="12"/>
        <rFont val="黑体"/>
        <family val="3"/>
      </rPr>
      <t>建设性质</t>
    </r>
  </si>
  <si>
    <r>
      <rPr>
        <sz val="12"/>
        <rFont val="黑体"/>
        <family val="3"/>
      </rPr>
      <t>预计总投资（亿元）</t>
    </r>
  </si>
  <si>
    <r>
      <rPr>
        <sz val="12"/>
        <rFont val="黑体"/>
        <family val="3"/>
      </rPr>
      <t>资金渠道
（亿元）</t>
    </r>
  </si>
  <si>
    <r>
      <rPr>
        <sz val="12"/>
        <rFont val="黑体"/>
        <family val="3"/>
      </rPr>
      <t>建设地点或实施主体</t>
    </r>
  </si>
  <si>
    <r>
      <rPr>
        <sz val="12"/>
        <rFont val="黑体"/>
        <family val="3"/>
      </rPr>
      <t>项目类型</t>
    </r>
  </si>
  <si>
    <r>
      <rPr>
        <sz val="12"/>
        <rFont val="黑体"/>
        <family val="3"/>
      </rPr>
      <t>合计</t>
    </r>
  </si>
  <si>
    <r>
      <rPr>
        <sz val="12"/>
        <rFont val="黑体"/>
        <family val="3"/>
      </rPr>
      <t>中央和自治区财政</t>
    </r>
  </si>
  <si>
    <r>
      <rPr>
        <sz val="12"/>
        <rFont val="黑体"/>
        <family val="3"/>
      </rPr>
      <t>自筹</t>
    </r>
  </si>
  <si>
    <t>广西林草种质资源调查</t>
  </si>
  <si>
    <r>
      <rPr>
        <sz val="12"/>
        <rFont val="仿宋_GB2312"/>
        <family val="0"/>
      </rPr>
      <t>组织专业调查队伍，充分利用现有基础资料，开展全区林草种质资源普查。普查对象为广西境内的各类林草种质资源及林草种质资源保存地。重点包括林草种质资源、已收集保存的种质资源、林草品种、引进树种、特色资源植物等。通过调查摸清广西林草种质资源家底，为广西下一步开展林草种质资源保护和开发利用提供依据和基础。</t>
    </r>
  </si>
  <si>
    <r>
      <rPr>
        <sz val="12"/>
        <rFont val="仿宋_GB2312"/>
        <family val="0"/>
      </rPr>
      <t>新建</t>
    </r>
  </si>
  <si>
    <r>
      <rPr>
        <sz val="12"/>
        <rFont val="仿宋_GB2312"/>
        <family val="0"/>
      </rPr>
      <t>全区</t>
    </r>
  </si>
  <si>
    <r>
      <rPr>
        <sz val="12"/>
        <rFont val="仿宋_GB2312"/>
        <family val="0"/>
      </rPr>
      <t>实施类</t>
    </r>
  </si>
  <si>
    <r>
      <rPr>
        <sz val="12"/>
        <rFont val="仿宋_GB2312"/>
        <family val="0"/>
      </rPr>
      <t>广西自治区级林木种质资源库建设项目</t>
    </r>
  </si>
  <si>
    <r>
      <rPr>
        <sz val="12"/>
        <rFont val="仿宋_GB2312"/>
        <family val="0"/>
      </rPr>
      <t>建设种质资源原地保存库和异地保存库。建立林木种质资源保存库</t>
    </r>
    <r>
      <rPr>
        <sz val="12"/>
        <rFont val="Times New Roman"/>
        <family val="0"/>
      </rPr>
      <t>30</t>
    </r>
    <r>
      <rPr>
        <sz val="12"/>
        <rFont val="仿宋_GB2312"/>
        <family val="0"/>
      </rPr>
      <t>个。其中松树、杉木、桉等主要用材林树种种质资源库</t>
    </r>
    <r>
      <rPr>
        <sz val="12"/>
        <rFont val="Times New Roman"/>
        <family val="0"/>
      </rPr>
      <t>16</t>
    </r>
    <r>
      <rPr>
        <sz val="12"/>
        <rFont val="仿宋_GB2312"/>
        <family val="0"/>
      </rPr>
      <t>个，珍贵乡土树种种质资源库建设</t>
    </r>
    <r>
      <rPr>
        <sz val="12"/>
        <rFont val="Times New Roman"/>
        <family val="0"/>
      </rPr>
      <t>7</t>
    </r>
    <r>
      <rPr>
        <sz val="12"/>
        <rFont val="仿宋_GB2312"/>
        <family val="0"/>
      </rPr>
      <t>处，建设油茶、核桃等经济林树种种质资源库</t>
    </r>
    <r>
      <rPr>
        <sz val="12"/>
        <rFont val="Times New Roman"/>
        <family val="0"/>
      </rPr>
      <t>5</t>
    </r>
    <r>
      <rPr>
        <sz val="12"/>
        <rFont val="仿宋_GB2312"/>
        <family val="0"/>
      </rPr>
      <t>处，观赏植物和生态修复树种等种质资源保护库</t>
    </r>
    <r>
      <rPr>
        <sz val="12"/>
        <rFont val="Times New Roman"/>
        <family val="0"/>
      </rPr>
      <t>2—3</t>
    </r>
    <r>
      <rPr>
        <sz val="12"/>
        <rFont val="仿宋_GB2312"/>
        <family val="0"/>
      </rPr>
      <t>处。</t>
    </r>
  </si>
  <si>
    <r>
      <rPr>
        <sz val="12"/>
        <rFont val="仿宋_GB2312"/>
        <family val="0"/>
      </rPr>
      <t>争取类</t>
    </r>
  </si>
  <si>
    <r>
      <rPr>
        <sz val="12"/>
        <rFont val="仿宋_GB2312"/>
        <family val="0"/>
      </rPr>
      <t>广西东门林场国家桉树种质资源库建设</t>
    </r>
  </si>
  <si>
    <r>
      <rPr>
        <sz val="12"/>
        <rFont val="仿宋_GB2312"/>
        <family val="0"/>
      </rPr>
      <t>建设桉树种质资源收集和研发核心区</t>
    </r>
    <r>
      <rPr>
        <sz val="12"/>
        <rFont val="Times New Roman"/>
        <family val="0"/>
      </rPr>
      <t>200</t>
    </r>
    <r>
      <rPr>
        <sz val="12"/>
        <rFont val="仿宋_GB2312"/>
        <family val="0"/>
      </rPr>
      <t>公顷，项目建设主要内容为桉树种质资源收集、测定、育种、研发、建立桉树生态经营模式试验示范、教学科普以及基础设施建设等，涉及桉树种质资源保存区、桉树生态经营模式示范区、桉树优良无性系保存区、桉树杂交子代试验区、桉树无性系对比试验区、桉树栽培试验区、桉树良种推广示范区等</t>
    </r>
    <r>
      <rPr>
        <sz val="12"/>
        <rFont val="Times New Roman"/>
        <family val="0"/>
      </rPr>
      <t>7</t>
    </r>
    <r>
      <rPr>
        <sz val="12"/>
        <rFont val="仿宋_GB2312"/>
        <family val="0"/>
      </rPr>
      <t>大功能区建设。</t>
    </r>
  </si>
  <si>
    <r>
      <rPr>
        <sz val="12"/>
        <rFont val="仿宋_GB2312"/>
        <family val="0"/>
      </rPr>
      <t>广西国有东门林场</t>
    </r>
  </si>
  <si>
    <r>
      <rPr>
        <sz val="12"/>
        <rFont val="仿宋_GB2312"/>
        <family val="0"/>
      </rPr>
      <t>广西特色林草种质资源保存与创新平台</t>
    </r>
  </si>
  <si>
    <r>
      <rPr>
        <sz val="12"/>
        <rFont val="仿宋_GB2312"/>
        <family val="0"/>
      </rPr>
      <t>以推动广西特色林草产业高质量发展为目标，建设广西特色林草香精香料种质资源库</t>
    </r>
    <r>
      <rPr>
        <sz val="12"/>
        <rFont val="Times New Roman"/>
        <family val="0"/>
      </rPr>
      <t>693</t>
    </r>
    <r>
      <rPr>
        <sz val="12"/>
        <rFont val="仿宋_GB2312"/>
        <family val="0"/>
      </rPr>
      <t>亩，收集八角、肉桂、沉香等木本香料，香茅、薄荷、姜科等草本香料植物共</t>
    </r>
    <r>
      <rPr>
        <sz val="12"/>
        <rFont val="Times New Roman"/>
        <family val="0"/>
      </rPr>
      <t>22</t>
    </r>
    <r>
      <rPr>
        <sz val="12"/>
        <rFont val="仿宋_GB2312"/>
        <family val="0"/>
      </rPr>
      <t>种</t>
    </r>
    <r>
      <rPr>
        <sz val="12"/>
        <rFont val="Times New Roman"/>
        <family val="0"/>
      </rPr>
      <t>520</t>
    </r>
    <r>
      <rPr>
        <sz val="12"/>
        <rFont val="仿宋_GB2312"/>
        <family val="0"/>
      </rPr>
      <t>份种质资源；新建广西特色林草标本馆，全面展示广西特色林草植物资源、木材资源及现代林业科技成果，提升现有广西林科院林草标本馆创新示范效能。</t>
    </r>
  </si>
  <si>
    <r>
      <rPr>
        <sz val="12"/>
        <rFont val="仿宋_GB2312"/>
        <family val="0"/>
      </rPr>
      <t>广西林科院</t>
    </r>
  </si>
  <si>
    <r>
      <rPr>
        <sz val="12"/>
        <rFont val="仿宋_GB2312"/>
        <family val="0"/>
      </rPr>
      <t>广西林木良种升级</t>
    </r>
  </si>
  <si>
    <r>
      <rPr>
        <sz val="12"/>
        <rFont val="仿宋_GB2312"/>
        <family val="0"/>
      </rPr>
      <t>新建高生态价值湿地树种、珍稀用材树种及野生花卉等种质资源收集库，评价、筛选、挖掘出一批有发展前景且适合广西发展的优良种质资源。新建红树林良种基地</t>
    </r>
    <r>
      <rPr>
        <sz val="12"/>
        <rFont val="Times New Roman"/>
        <family val="0"/>
      </rPr>
      <t>2</t>
    </r>
    <r>
      <rPr>
        <sz val="12"/>
        <rFont val="仿宋_GB2312"/>
        <family val="0"/>
      </rPr>
      <t>个，</t>
    </r>
    <r>
      <rPr>
        <sz val="12"/>
        <rFont val="Times New Roman"/>
        <family val="0"/>
      </rPr>
      <t xml:space="preserve"> </t>
    </r>
    <r>
      <rPr>
        <sz val="12"/>
        <rFont val="仿宋_GB2312"/>
        <family val="0"/>
      </rPr>
      <t>新建一批山茶科树种、用材树种良种基地。改造提升现有的种质资源收集库；升级完善广西国家、自治区重点良种基地，加强对我区主要用材林树种、乡土珍贵阔叶树种及经济林树种的良种选育和引种，建设一批母树林、实生种子园、无性系种子园以及高世代种子园。建设具有一定规模的示范样板林。</t>
    </r>
  </si>
  <si>
    <r>
      <rPr>
        <sz val="12"/>
        <rFont val="仿宋_GB2312"/>
        <family val="0"/>
      </rPr>
      <t>续建</t>
    </r>
  </si>
  <si>
    <r>
      <rPr>
        <sz val="12"/>
        <rFont val="仿宋_GB2312"/>
        <family val="0"/>
      </rPr>
      <t>南宁市林科所国家重点林木良种示范基地建设项目</t>
    </r>
  </si>
  <si>
    <r>
      <rPr>
        <sz val="12"/>
        <rFont val="仿宋_GB2312"/>
        <family val="0"/>
      </rPr>
      <t>新建种质资源收集区</t>
    </r>
    <r>
      <rPr>
        <sz val="12"/>
        <rFont val="Times New Roman"/>
        <family val="0"/>
      </rPr>
      <t>26.7</t>
    </r>
    <r>
      <rPr>
        <sz val="12"/>
        <rFont val="仿宋_GB2312"/>
        <family val="0"/>
      </rPr>
      <t>公顷，收集南方松和乡土阔叶树种无性系共</t>
    </r>
    <r>
      <rPr>
        <sz val="12"/>
        <rFont val="Times New Roman"/>
        <family val="0"/>
      </rPr>
      <t>4000</t>
    </r>
    <r>
      <rPr>
        <sz val="12"/>
        <rFont val="仿宋_GB2312"/>
        <family val="0"/>
      </rPr>
      <t>个、家系</t>
    </r>
    <r>
      <rPr>
        <sz val="12"/>
        <rFont val="Times New Roman"/>
        <family val="0"/>
      </rPr>
      <t>2500</t>
    </r>
    <r>
      <rPr>
        <sz val="12"/>
        <rFont val="仿宋_GB2312"/>
        <family val="0"/>
      </rPr>
      <t>个；新建子代测定林</t>
    </r>
    <r>
      <rPr>
        <sz val="12"/>
        <rFont val="Times New Roman"/>
        <family val="0"/>
      </rPr>
      <t>26.7</t>
    </r>
    <r>
      <rPr>
        <sz val="12"/>
        <rFont val="仿宋_GB2312"/>
        <family val="0"/>
      </rPr>
      <t>公顷，改建种质资源收集区</t>
    </r>
    <r>
      <rPr>
        <sz val="12"/>
        <rFont val="Times New Roman"/>
        <family val="0"/>
      </rPr>
      <t>66.7</t>
    </r>
    <r>
      <rPr>
        <sz val="12"/>
        <rFont val="仿宋_GB2312"/>
        <family val="0"/>
      </rPr>
      <t>公顷；新建球果晾晒玻璃棚</t>
    </r>
    <r>
      <rPr>
        <sz val="12"/>
        <rFont val="Times New Roman"/>
        <family val="0"/>
      </rPr>
      <t>300</t>
    </r>
    <r>
      <rPr>
        <sz val="12"/>
        <rFont val="仿宋_GB2312"/>
        <family val="0"/>
      </rPr>
      <t>平方米，新建温控荫棚</t>
    </r>
    <r>
      <rPr>
        <sz val="12"/>
        <rFont val="Times New Roman"/>
        <family val="0"/>
      </rPr>
      <t>400</t>
    </r>
    <r>
      <rPr>
        <sz val="12"/>
        <rFont val="仿宋_GB2312"/>
        <family val="0"/>
      </rPr>
      <t>平方米，改造现有荫棚</t>
    </r>
    <r>
      <rPr>
        <sz val="12"/>
        <rFont val="Times New Roman"/>
        <family val="0"/>
      </rPr>
      <t>2000</t>
    </r>
    <r>
      <rPr>
        <sz val="12"/>
        <rFont val="仿宋_GB2312"/>
        <family val="0"/>
      </rPr>
      <t>平方米，新建科研实验用房</t>
    </r>
    <r>
      <rPr>
        <sz val="12"/>
        <rFont val="Times New Roman"/>
        <family val="0"/>
      </rPr>
      <t>1000</t>
    </r>
    <r>
      <rPr>
        <sz val="12"/>
        <rFont val="仿宋_GB2312"/>
        <family val="0"/>
      </rPr>
      <t>平方米，配备相应设备一批；完善道路、给排水、供电等配套辅助工程。</t>
    </r>
  </si>
  <si>
    <r>
      <rPr>
        <sz val="12"/>
        <rFont val="仿宋_GB2312"/>
        <family val="0"/>
      </rPr>
      <t>南宁市林科所</t>
    </r>
  </si>
  <si>
    <t>国家红树林良种繁育和生态修复示范项目</t>
  </si>
  <si>
    <t>提升改造广西北海红树林良种繁育基地，扩建半红树采种母树林基地，提升各类红树林良种、胚轴、优良种苗的生产能力，开展红树苗木抗性和适应性试验研究，提高苗木质量；重点对人工纯林、有害生物入侵、生境退化的红树林等进行抚育，采取树种改造、有害生物清除、潮沟和光滩恢复等示范建设，对红树林生态系统进行修复，提高生物多样性；在山口红树林保护区建设红树林科普宣教中心。</t>
  </si>
  <si>
    <t>新建</t>
  </si>
  <si>
    <t>北海市</t>
  </si>
  <si>
    <t>争取类</t>
  </si>
  <si>
    <t>广西八桂林木种苗科技示范基地建设项目</t>
  </si>
  <si>
    <r>
      <rPr>
        <sz val="12"/>
        <rFont val="仿宋_GB2312"/>
        <family val="0"/>
      </rPr>
      <t>新建林木种质资源异地保存库</t>
    </r>
    <r>
      <rPr>
        <sz val="12"/>
        <rFont val="Times New Roman"/>
        <family val="0"/>
      </rPr>
      <t>86</t>
    </r>
    <r>
      <rPr>
        <sz val="12"/>
        <rFont val="仿宋_GB2312"/>
        <family val="0"/>
      </rPr>
      <t>公顷，主要收集林木树种</t>
    </r>
    <r>
      <rPr>
        <sz val="12"/>
        <rFont val="Times New Roman"/>
        <family val="0"/>
      </rPr>
      <t>30</t>
    </r>
    <r>
      <rPr>
        <sz val="12"/>
        <rFont val="仿宋_GB2312"/>
        <family val="0"/>
      </rPr>
      <t>种，每个树种收集</t>
    </r>
    <r>
      <rPr>
        <sz val="12"/>
        <rFont val="Times New Roman"/>
        <family val="0"/>
      </rPr>
      <t>5</t>
    </r>
    <r>
      <rPr>
        <sz val="12"/>
        <rFont val="仿宋_GB2312"/>
        <family val="0"/>
      </rPr>
      <t>～</t>
    </r>
    <r>
      <rPr>
        <sz val="12"/>
        <rFont val="Times New Roman"/>
        <family val="0"/>
      </rPr>
      <t>7</t>
    </r>
    <r>
      <rPr>
        <sz val="12"/>
        <rFont val="仿宋_GB2312"/>
        <family val="0"/>
      </rPr>
      <t>个群体、每群体</t>
    </r>
    <r>
      <rPr>
        <sz val="12"/>
        <rFont val="Times New Roman"/>
        <family val="0"/>
      </rPr>
      <t>15—20</t>
    </r>
    <r>
      <rPr>
        <sz val="12"/>
        <rFont val="仿宋_GB2312"/>
        <family val="0"/>
      </rPr>
      <t>个个体，每个树种收集不少于</t>
    </r>
    <r>
      <rPr>
        <sz val="12"/>
        <rFont val="Times New Roman"/>
        <family val="0"/>
      </rPr>
      <t>75</t>
    </r>
    <r>
      <rPr>
        <sz val="12"/>
        <rFont val="仿宋_GB2312"/>
        <family val="0"/>
      </rPr>
      <t>份种质，共收集</t>
    </r>
    <r>
      <rPr>
        <sz val="12"/>
        <rFont val="Times New Roman"/>
        <family val="0"/>
      </rPr>
      <t>8000</t>
    </r>
    <r>
      <rPr>
        <sz val="12"/>
        <rFont val="仿宋_GB2312"/>
        <family val="0"/>
      </rPr>
      <t>份（其中：收集家系</t>
    </r>
    <r>
      <rPr>
        <sz val="12"/>
        <rFont val="Times New Roman"/>
        <family val="0"/>
      </rPr>
      <t>2360</t>
    </r>
    <r>
      <rPr>
        <sz val="12"/>
        <rFont val="仿宋_GB2312"/>
        <family val="0"/>
      </rPr>
      <t>份、无性系</t>
    </r>
    <r>
      <rPr>
        <sz val="12"/>
        <rFont val="Times New Roman"/>
        <family val="0"/>
      </rPr>
      <t>560</t>
    </r>
    <r>
      <rPr>
        <sz val="12"/>
        <rFont val="仿宋_GB2312"/>
        <family val="0"/>
      </rPr>
      <t>份）。建设种质资源扩繁圃</t>
    </r>
    <r>
      <rPr>
        <sz val="12"/>
        <rFont val="Times New Roman"/>
        <family val="0"/>
      </rPr>
      <t>15</t>
    </r>
    <r>
      <rPr>
        <sz val="12"/>
        <rFont val="仿宋_GB2312"/>
        <family val="0"/>
      </rPr>
      <t>公顷、温室育苗大棚</t>
    </r>
    <r>
      <rPr>
        <sz val="12"/>
        <rFont val="Times New Roman"/>
        <family val="0"/>
      </rPr>
      <t>4000</t>
    </r>
    <r>
      <rPr>
        <sz val="12"/>
        <rFont val="仿宋_GB2312"/>
        <family val="0"/>
      </rPr>
      <t>平方米、炼苗场</t>
    </r>
    <r>
      <rPr>
        <sz val="12"/>
        <rFont val="Times New Roman"/>
        <family val="0"/>
      </rPr>
      <t>5.8</t>
    </r>
    <r>
      <rPr>
        <sz val="12"/>
        <rFont val="仿宋_GB2312"/>
        <family val="0"/>
      </rPr>
      <t>公顷、晒场</t>
    </r>
    <r>
      <rPr>
        <sz val="12"/>
        <rFont val="Times New Roman"/>
        <family val="0"/>
      </rPr>
      <t>5000</t>
    </r>
    <r>
      <rPr>
        <sz val="12"/>
        <rFont val="仿宋_GB2312"/>
        <family val="0"/>
      </rPr>
      <t>平方米、营养土制作车间</t>
    </r>
    <r>
      <rPr>
        <sz val="12"/>
        <rFont val="Times New Roman"/>
        <family val="0"/>
      </rPr>
      <t>360</t>
    </r>
    <r>
      <rPr>
        <sz val="12"/>
        <rFont val="仿宋_GB2312"/>
        <family val="0"/>
      </rPr>
      <t>平方米、室外堆场</t>
    </r>
    <r>
      <rPr>
        <sz val="12"/>
        <rFont val="Times New Roman"/>
        <family val="0"/>
      </rPr>
      <t>1000</t>
    </r>
    <r>
      <rPr>
        <sz val="12"/>
        <rFont val="仿宋_GB2312"/>
        <family val="0"/>
      </rPr>
      <t>平方米。购置温室、育苗生产设施，建设道路、灌溉、供水、排水、供电等设施。新建组培实验楼</t>
    </r>
    <r>
      <rPr>
        <sz val="12"/>
        <rFont val="Times New Roman"/>
        <family val="0"/>
      </rPr>
      <t>2500</t>
    </r>
    <r>
      <rPr>
        <sz val="12"/>
        <rFont val="仿宋_GB2312"/>
        <family val="0"/>
      </rPr>
      <t>平方米、生产用房</t>
    </r>
    <r>
      <rPr>
        <sz val="12"/>
        <rFont val="Times New Roman"/>
        <family val="0"/>
      </rPr>
      <t>650</t>
    </r>
    <r>
      <rPr>
        <sz val="12"/>
        <rFont val="仿宋_GB2312"/>
        <family val="0"/>
      </rPr>
      <t>平方米，完善道路、给排水、供电等配套辅助工程。</t>
    </r>
  </si>
  <si>
    <r>
      <rPr>
        <sz val="12"/>
        <rFont val="仿宋_GB2312"/>
        <family val="0"/>
      </rPr>
      <t>南宁市</t>
    </r>
  </si>
  <si>
    <r>
      <rPr>
        <sz val="12"/>
        <rFont val="仿宋_GB2312"/>
        <family val="0"/>
      </rPr>
      <t>桂东林木种苗示范基地建设项目</t>
    </r>
  </si>
  <si>
    <r>
      <rPr>
        <sz val="12"/>
        <rFont val="仿宋_GB2312"/>
        <family val="0"/>
      </rPr>
      <t>新建林木种质资源异地保存库</t>
    </r>
    <r>
      <rPr>
        <sz val="12"/>
        <rFont val="Times New Roman"/>
        <family val="0"/>
      </rPr>
      <t>50.33</t>
    </r>
    <r>
      <rPr>
        <sz val="12"/>
        <rFont val="仿宋_GB2312"/>
        <family val="0"/>
      </rPr>
      <t>公顷，主要收集林木树种</t>
    </r>
    <r>
      <rPr>
        <sz val="12"/>
        <rFont val="Times New Roman"/>
        <family val="0"/>
      </rPr>
      <t>15</t>
    </r>
    <r>
      <rPr>
        <sz val="12"/>
        <rFont val="仿宋_GB2312"/>
        <family val="0"/>
      </rPr>
      <t>种（其中经济林树种</t>
    </r>
    <r>
      <rPr>
        <sz val="12"/>
        <rFont val="Times New Roman"/>
        <family val="0"/>
      </rPr>
      <t>3</t>
    </r>
    <r>
      <rPr>
        <sz val="12"/>
        <rFont val="仿宋_GB2312"/>
        <family val="0"/>
      </rPr>
      <t>种、乡土珍贵树种</t>
    </r>
    <r>
      <rPr>
        <sz val="12"/>
        <rFont val="Times New Roman"/>
        <family val="0"/>
      </rPr>
      <t>8</t>
    </r>
    <r>
      <rPr>
        <sz val="12"/>
        <rFont val="仿宋_GB2312"/>
        <family val="0"/>
      </rPr>
      <t>种、绿化观赏树种</t>
    </r>
    <r>
      <rPr>
        <sz val="12"/>
        <rFont val="Times New Roman"/>
        <family val="0"/>
      </rPr>
      <t>4</t>
    </r>
    <r>
      <rPr>
        <sz val="12"/>
        <rFont val="仿宋_GB2312"/>
        <family val="0"/>
      </rPr>
      <t>种），每个树种收集</t>
    </r>
    <r>
      <rPr>
        <sz val="12"/>
        <rFont val="Times New Roman"/>
        <family val="0"/>
      </rPr>
      <t>10—12</t>
    </r>
    <r>
      <rPr>
        <sz val="12"/>
        <rFont val="仿宋_GB2312"/>
        <family val="0"/>
      </rPr>
      <t>个群落，每个群落收集</t>
    </r>
    <r>
      <rPr>
        <sz val="12"/>
        <rFont val="Times New Roman"/>
        <family val="0"/>
      </rPr>
      <t>20—40</t>
    </r>
    <r>
      <rPr>
        <sz val="12"/>
        <rFont val="仿宋_GB2312"/>
        <family val="0"/>
      </rPr>
      <t>个个体，共收集</t>
    </r>
    <r>
      <rPr>
        <sz val="12"/>
        <rFont val="Times New Roman"/>
        <family val="0"/>
      </rPr>
      <t>5000</t>
    </r>
    <r>
      <rPr>
        <sz val="12"/>
        <rFont val="仿宋_GB2312"/>
        <family val="0"/>
      </rPr>
      <t>份（其中收集家系</t>
    </r>
    <r>
      <rPr>
        <sz val="12"/>
        <rFont val="Times New Roman"/>
        <family val="0"/>
      </rPr>
      <t>1580</t>
    </r>
    <r>
      <rPr>
        <sz val="12"/>
        <rFont val="仿宋_GB2312"/>
        <family val="0"/>
      </rPr>
      <t>份、无性系</t>
    </r>
    <r>
      <rPr>
        <sz val="12"/>
        <rFont val="Times New Roman"/>
        <family val="0"/>
      </rPr>
      <t>3420</t>
    </r>
    <r>
      <rPr>
        <sz val="12"/>
        <rFont val="仿宋_GB2312"/>
        <family val="0"/>
      </rPr>
      <t>份）。新建配套种质资源扩繁圃</t>
    </r>
    <r>
      <rPr>
        <sz val="12"/>
        <rFont val="Times New Roman"/>
        <family val="0"/>
      </rPr>
      <t>5</t>
    </r>
    <r>
      <rPr>
        <sz val="12"/>
        <rFont val="仿宋_GB2312"/>
        <family val="0"/>
      </rPr>
      <t>公顷；新建森林防火隔离带</t>
    </r>
    <r>
      <rPr>
        <sz val="12"/>
        <rFont val="Times New Roman"/>
        <family val="0"/>
      </rPr>
      <t>3000</t>
    </r>
    <r>
      <rPr>
        <sz val="12"/>
        <rFont val="仿宋_GB2312"/>
        <family val="0"/>
      </rPr>
      <t>米，购置配套森林防火设备及病虫害设备。新建组培实验中心</t>
    </r>
    <r>
      <rPr>
        <sz val="12"/>
        <rFont val="Times New Roman"/>
        <family val="0"/>
      </rPr>
      <t>2000</t>
    </r>
    <r>
      <rPr>
        <sz val="12"/>
        <rFont val="仿宋_GB2312"/>
        <family val="0"/>
      </rPr>
      <t>平方米、生产用房</t>
    </r>
    <r>
      <rPr>
        <sz val="12"/>
        <rFont val="Times New Roman"/>
        <family val="0"/>
      </rPr>
      <t>300</t>
    </r>
    <r>
      <rPr>
        <sz val="12"/>
        <rFont val="仿宋_GB2312"/>
        <family val="0"/>
      </rPr>
      <t>平方米。购置科研实验设备</t>
    </r>
    <r>
      <rPr>
        <sz val="12"/>
        <rFont val="Times New Roman"/>
        <family val="0"/>
      </rPr>
      <t>5</t>
    </r>
    <r>
      <rPr>
        <sz val="12"/>
        <rFont val="仿宋_GB2312"/>
        <family val="0"/>
      </rPr>
      <t>套、及信息系统设备</t>
    </r>
    <r>
      <rPr>
        <sz val="12"/>
        <rFont val="Times New Roman"/>
        <family val="0"/>
      </rPr>
      <t>1</t>
    </r>
    <r>
      <rPr>
        <sz val="12"/>
        <rFont val="仿宋_GB2312"/>
        <family val="0"/>
      </rPr>
      <t>套。完善道路、给排水、供电等配套辅助工程。</t>
    </r>
  </si>
  <si>
    <r>
      <rPr>
        <sz val="12"/>
        <rFont val="仿宋_GB2312"/>
        <family val="0"/>
      </rPr>
      <t>贺州市</t>
    </r>
  </si>
  <si>
    <r>
      <rPr>
        <sz val="12"/>
        <rFont val="仿宋_GB2312"/>
        <family val="0"/>
      </rPr>
      <t>广西保障性苗圃建设</t>
    </r>
  </si>
  <si>
    <r>
      <rPr>
        <sz val="12"/>
        <rFont val="仿宋_GB2312"/>
        <family val="0"/>
      </rPr>
      <t>开展全区</t>
    </r>
    <r>
      <rPr>
        <sz val="12"/>
        <rFont val="Times New Roman"/>
        <family val="0"/>
      </rPr>
      <t>50</t>
    </r>
    <r>
      <rPr>
        <sz val="12"/>
        <rFont val="仿宋_GB2312"/>
        <family val="0"/>
      </rPr>
      <t>处保障性苗圃标准化和设施现代化建设，更新和改造成综合性苗圃，完善喷淋系统、排水系统、遮荫棚、苗床、炼苗场、苗圃道路网、围墙、标记牌、简易生产用房等的建设与维护等建设。</t>
    </r>
  </si>
  <si>
    <r>
      <rPr>
        <sz val="12"/>
        <rFont val="仿宋_GB2312"/>
        <family val="0"/>
      </rPr>
      <t>广西（东盟）林木种苗花卉交易市场（南宁）</t>
    </r>
  </si>
  <si>
    <r>
      <rPr>
        <sz val="12"/>
        <rFont val="仿宋_GB2312"/>
        <family val="0"/>
      </rPr>
      <t>建设总规模</t>
    </r>
    <r>
      <rPr>
        <sz val="12"/>
        <rFont val="Times New Roman"/>
        <family val="0"/>
      </rPr>
      <t>66.67</t>
    </r>
    <r>
      <rPr>
        <sz val="12"/>
        <rFont val="仿宋_GB2312"/>
        <family val="0"/>
      </rPr>
      <t>公顷，开展交易市场内部相关基础设施建设，相关设备采购等。</t>
    </r>
  </si>
  <si>
    <t>广西林木种苗信息及监测管理平台建设</t>
  </si>
  <si>
    <t>建设广西林木种苗信息管理系统功能模块，以智能化解决方案推动林木种苗产业现代化进程，实现林木种苗生产经营全过程数字化、智能化管理；建设广西林木种质资源和良种基地监测功能模块，通过实时监测林木种质资源，有效防止林木种质资源破坏流失，强化林木种质资源保护利用信息管理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</si>
</sst>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"/>
  </numFmts>
  <fonts count="71">
    <font>
      <sz val="12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sz val="12"/>
      <name val="Times New Roman"/>
      <family val="0"/>
    </font>
    <font>
      <b/>
      <sz val="20"/>
      <name val="Times New Roman"/>
      <family val="0"/>
    </font>
    <font>
      <b/>
      <sz val="14"/>
      <name val="宋体"/>
      <family val="0"/>
    </font>
    <font>
      <sz val="12"/>
      <name val="仿宋_GB2312"/>
      <family val="0"/>
    </font>
    <font>
      <sz val="14"/>
      <name val="Times New Roman"/>
      <family val="0"/>
    </font>
    <font>
      <sz val="12"/>
      <name val="黑体"/>
      <family val="3"/>
    </font>
    <font>
      <b/>
      <sz val="12"/>
      <name val="Times New Roman"/>
      <family val="0"/>
    </font>
    <font>
      <sz val="10"/>
      <name val="Times New Roman"/>
      <family val="0"/>
    </font>
    <font>
      <sz val="12"/>
      <color indexed="8"/>
      <name val="Times New Roman"/>
      <family val="0"/>
    </font>
    <font>
      <sz val="12"/>
      <color indexed="8"/>
      <name val="仿宋_GB2312"/>
      <family val="0"/>
    </font>
    <font>
      <sz val="12"/>
      <name val="Calibri"/>
      <family val="2"/>
    </font>
    <font>
      <b/>
      <sz val="10"/>
      <name val="宋体"/>
      <family val="0"/>
    </font>
    <font>
      <b/>
      <sz val="10"/>
      <name val="Times New Roman"/>
      <family val="0"/>
    </font>
    <font>
      <b/>
      <sz val="20"/>
      <color indexed="8"/>
      <name val="黑体"/>
      <family val="3"/>
    </font>
    <font>
      <b/>
      <sz val="10"/>
      <name val="黑体"/>
      <family val="3"/>
    </font>
    <font>
      <sz val="10"/>
      <color indexed="8"/>
      <name val="Times New Roman"/>
      <family val="0"/>
    </font>
    <font>
      <b/>
      <sz val="10"/>
      <color indexed="8"/>
      <name val="仿宋_GB2312"/>
      <family val="0"/>
    </font>
    <font>
      <b/>
      <sz val="10"/>
      <color indexed="8"/>
      <name val="Times New Roman"/>
      <family val="0"/>
    </font>
    <font>
      <sz val="10"/>
      <color indexed="8"/>
      <name val="仿宋_GB2312"/>
      <family val="0"/>
    </font>
    <font>
      <b/>
      <sz val="10"/>
      <color indexed="8"/>
      <name val="黑体"/>
      <family val="3"/>
    </font>
    <font>
      <sz val="16"/>
      <name val="仿宋_GB2312"/>
      <family val="0"/>
    </font>
    <font>
      <b/>
      <sz val="20"/>
      <name val="黑体"/>
      <family val="3"/>
    </font>
    <font>
      <b/>
      <sz val="10"/>
      <name val="仿宋_GB2312"/>
      <family val="0"/>
    </font>
    <font>
      <b/>
      <sz val="12"/>
      <name val="仿宋_GB2312"/>
      <family val="0"/>
    </font>
    <font>
      <sz val="10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20"/>
      <color indexed="8"/>
      <name val="Times New Roman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theme="1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Times New Roman"/>
      <family val="0"/>
    </font>
    <font>
      <sz val="12"/>
      <color theme="1"/>
      <name val="仿宋_GB2312"/>
      <family val="0"/>
    </font>
    <font>
      <b/>
      <sz val="20"/>
      <color theme="1"/>
      <name val="黑体"/>
      <family val="3"/>
    </font>
    <font>
      <sz val="10"/>
      <color theme="1"/>
      <name val="Times New Roman"/>
      <family val="0"/>
    </font>
    <font>
      <b/>
      <sz val="10"/>
      <color theme="1"/>
      <name val="仿宋_GB2312"/>
      <family val="0"/>
    </font>
    <font>
      <b/>
      <sz val="10"/>
      <color theme="1"/>
      <name val="Times New Roman"/>
      <family val="0"/>
    </font>
    <font>
      <sz val="10"/>
      <color theme="1"/>
      <name val="仿宋_GB2312"/>
      <family val="0"/>
    </font>
    <font>
      <b/>
      <sz val="10"/>
      <color theme="1"/>
      <name val="黑体"/>
      <family val="3"/>
    </font>
  </fonts>
  <fills count="3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667468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FF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FFFF00"/>
      </right>
      <top style="thin">
        <color rgb="FF000000"/>
      </top>
      <bottom style="thin">
        <color rgb="FF000000"/>
      </bottom>
    </border>
    <border>
      <left style="thin">
        <color rgb="FF667468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FF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4" borderId="1" applyNumberFormat="0" applyAlignment="0" applyProtection="0"/>
    <xf numFmtId="0" fontId="52" fillId="5" borderId="2" applyNumberFormat="0" applyAlignment="0" applyProtection="0"/>
    <xf numFmtId="0" fontId="53" fillId="6" borderId="0" applyNumberFormat="0" applyBorder="0" applyAlignment="0" applyProtection="0"/>
    <xf numFmtId="0" fontId="3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0" fillId="7" borderId="0" applyNumberFormat="0" applyBorder="0" applyAlignment="0" applyProtection="0"/>
    <xf numFmtId="41" fontId="0" fillId="0" borderId="0" applyFont="0" applyFill="0" applyBorder="0" applyAlignment="0" applyProtection="0"/>
    <xf numFmtId="0" fontId="50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9" fillId="9" borderId="0" applyNumberFormat="0" applyBorder="0" applyAlignment="0" applyProtection="0"/>
    <xf numFmtId="0" fontId="31" fillId="0" borderId="5" applyNumberFormat="0" applyFill="0" applyAlignment="0" applyProtection="0"/>
    <xf numFmtId="0" fontId="56" fillId="0" borderId="6" applyNumberFormat="0" applyFill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0" fillId="13" borderId="0" applyNumberFormat="0" applyBorder="0" applyAlignment="0" applyProtection="0"/>
    <xf numFmtId="0" fontId="57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50" fillId="14" borderId="0" applyNumberFormat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>
      <alignment/>
      <protection/>
    </xf>
    <xf numFmtId="0" fontId="50" fillId="15" borderId="0" applyNumberFormat="0" applyBorder="0" applyAlignment="0" applyProtection="0"/>
    <xf numFmtId="0" fontId="0" fillId="16" borderId="8" applyNumberFormat="0" applyFont="0" applyAlignment="0" applyProtection="0"/>
    <xf numFmtId="0" fontId="49" fillId="17" borderId="0" applyNumberFormat="0" applyBorder="0" applyAlignment="0" applyProtection="0"/>
    <xf numFmtId="0" fontId="59" fillId="18" borderId="0" applyNumberFormat="0" applyBorder="0" applyAlignment="0" applyProtection="0"/>
    <xf numFmtId="0" fontId="50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4" borderId="9" applyNumberFormat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9" fontId="0" fillId="0" borderId="0" applyFont="0" applyFill="0" applyBorder="0" applyAlignment="0" applyProtection="0"/>
    <xf numFmtId="0" fontId="49" fillId="26" borderId="0" applyNumberFormat="0" applyBorder="0" applyAlignment="0" applyProtection="0"/>
    <xf numFmtId="44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50" fillId="28" borderId="0" applyNumberFormat="0" applyBorder="0" applyAlignment="0" applyProtection="0"/>
    <xf numFmtId="0" fontId="62" fillId="29" borderId="9" applyNumberFormat="0" applyAlignment="0" applyProtection="0"/>
    <xf numFmtId="0" fontId="50" fillId="17" borderId="0" applyNumberFormat="0" applyBorder="0" applyAlignment="0" applyProtection="0"/>
    <xf numFmtId="0" fontId="49" fillId="22" borderId="0" applyNumberFormat="0" applyBorder="0" applyAlignment="0" applyProtection="0"/>
    <xf numFmtId="0" fontId="50" fillId="13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" fillId="30" borderId="10" xfId="0" applyFont="1" applyFill="1" applyBorder="1" applyAlignment="1" applyProtection="1">
      <alignment horizontal="center" vertical="center" wrapText="1"/>
      <protection locked="0"/>
    </xf>
    <xf numFmtId="176" fontId="6" fillId="30" borderId="10" xfId="43" applyNumberFormat="1" applyFont="1" applyFill="1" applyBorder="1" applyAlignment="1" applyProtection="1">
      <alignment horizontal="left" vertical="center" wrapText="1"/>
      <protection locked="0"/>
    </xf>
    <xf numFmtId="0" fontId="3" fillId="30" borderId="10" xfId="0" applyFont="1" applyFill="1" applyBorder="1" applyAlignment="1" applyProtection="1">
      <alignment horizontal="justify" vertical="center" wrapText="1"/>
      <protection locked="0"/>
    </xf>
    <xf numFmtId="0" fontId="3" fillId="30" borderId="10" xfId="53" applyFont="1" applyFill="1" applyBorder="1" applyAlignment="1" applyProtection="1">
      <alignment horizontal="left" vertical="center" wrapText="1"/>
      <protection locked="0"/>
    </xf>
    <xf numFmtId="0" fontId="3" fillId="30" borderId="10" xfId="0" applyNumberFormat="1" applyFont="1" applyFill="1" applyBorder="1" applyAlignment="1" applyProtection="1">
      <alignment horizontal="justify" vertical="center" wrapText="1"/>
      <protection locked="0"/>
    </xf>
    <xf numFmtId="176" fontId="3" fillId="30" borderId="10" xfId="43" applyNumberFormat="1" applyFont="1" applyFill="1" applyBorder="1" applyAlignment="1" applyProtection="1">
      <alignment horizontal="left" vertical="center" wrapText="1"/>
      <protection locked="0"/>
    </xf>
    <xf numFmtId="176" fontId="6" fillId="0" borderId="10" xfId="43" applyNumberFormat="1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justify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30" borderId="10" xfId="0" applyFont="1" applyFill="1" applyBorder="1" applyAlignment="1" applyProtection="1">
      <alignment horizontal="left" vertical="center" wrapText="1"/>
      <protection locked="0"/>
    </xf>
    <xf numFmtId="0" fontId="6" fillId="30" borderId="10" xfId="53" applyFont="1" applyFill="1" applyBorder="1" applyAlignment="1" applyProtection="1">
      <alignment horizontal="left" vertical="center" wrapText="1"/>
      <protection locked="0"/>
    </xf>
    <xf numFmtId="0" fontId="6" fillId="30" borderId="10" xfId="0" applyNumberFormat="1" applyFont="1" applyFill="1" applyBorder="1" applyAlignment="1" applyProtection="1">
      <alignment horizontal="justify" vertical="center" wrapText="1"/>
      <protection locked="0"/>
    </xf>
    <xf numFmtId="177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3" fillId="3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0" borderId="10" xfId="0" applyFont="1" applyFill="1" applyBorder="1" applyAlignment="1">
      <alignment horizontal="center" vertical="center" wrapText="1"/>
    </xf>
    <xf numFmtId="0" fontId="3" fillId="30" borderId="10" xfId="53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8" fillId="30" borderId="0" xfId="0" applyFont="1" applyFill="1" applyAlignment="1">
      <alignment vertical="center"/>
    </xf>
    <xf numFmtId="0" fontId="8" fillId="30" borderId="0" xfId="0" applyFont="1" applyFill="1" applyAlignment="1">
      <alignment vertical="center" wrapText="1"/>
    </xf>
    <xf numFmtId="0" fontId="9" fillId="30" borderId="0" xfId="0" applyFont="1" applyFill="1" applyAlignment="1">
      <alignment vertical="center" wrapText="1"/>
    </xf>
    <xf numFmtId="0" fontId="10" fillId="30" borderId="0" xfId="0" applyFont="1" applyFill="1" applyAlignment="1">
      <alignment vertical="center" wrapText="1"/>
    </xf>
    <xf numFmtId="0" fontId="10" fillId="30" borderId="0" xfId="0" applyFont="1" applyFill="1" applyAlignment="1">
      <alignment vertical="center"/>
    </xf>
    <xf numFmtId="0" fontId="3" fillId="30" borderId="0" xfId="0" applyFont="1" applyFill="1" applyAlignment="1">
      <alignment horizontal="center" vertical="center"/>
    </xf>
    <xf numFmtId="0" fontId="3" fillId="30" borderId="0" xfId="0" applyFont="1" applyFill="1" applyAlignment="1">
      <alignment horizontal="left" vertical="center"/>
    </xf>
    <xf numFmtId="0" fontId="3" fillId="3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30" borderId="10" xfId="0" applyFont="1" applyFill="1" applyBorder="1" applyAlignment="1">
      <alignment horizontal="center" vertical="center" wrapText="1"/>
    </xf>
    <xf numFmtId="0" fontId="64" fillId="30" borderId="10" xfId="0" applyFont="1" applyFill="1" applyBorder="1" applyAlignment="1">
      <alignment horizontal="justify" vertical="center" wrapText="1"/>
    </xf>
    <xf numFmtId="0" fontId="63" fillId="30" borderId="10" xfId="0" applyFont="1" applyFill="1" applyBorder="1" applyAlignment="1">
      <alignment horizontal="justify" vertical="center" wrapText="1"/>
    </xf>
    <xf numFmtId="0" fontId="12" fillId="30" borderId="10" xfId="0" applyFont="1" applyFill="1" applyBorder="1" applyAlignment="1">
      <alignment horizontal="justify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justify" vertical="center" wrapText="1"/>
    </xf>
    <xf numFmtId="0" fontId="10" fillId="30" borderId="0" xfId="0" applyFont="1" applyFill="1" applyAlignment="1">
      <alignment horizontal="center" vertical="center"/>
    </xf>
    <xf numFmtId="0" fontId="10" fillId="30" borderId="0" xfId="0" applyFont="1" applyFill="1" applyAlignment="1">
      <alignment horizontal="left" vertical="center"/>
    </xf>
    <xf numFmtId="0" fontId="14" fillId="0" borderId="13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right" vertical="center"/>
    </xf>
    <xf numFmtId="0" fontId="0" fillId="30" borderId="0" xfId="0" applyFill="1" applyAlignment="1">
      <alignment horizontal="center" vertical="center"/>
    </xf>
    <xf numFmtId="0" fontId="0" fillId="30" borderId="0" xfId="0" applyFont="1" applyFill="1" applyAlignment="1">
      <alignment horizontal="center" vertical="center"/>
    </xf>
    <xf numFmtId="0" fontId="0" fillId="30" borderId="0" xfId="0" applyFill="1" applyAlignment="1">
      <alignment vertical="center"/>
    </xf>
    <xf numFmtId="0" fontId="65" fillId="30" borderId="0" xfId="0" applyFont="1" applyFill="1" applyBorder="1" applyAlignment="1">
      <alignment horizontal="center" vertical="center" wrapText="1"/>
    </xf>
    <xf numFmtId="0" fontId="65" fillId="30" borderId="14" xfId="0" applyFont="1" applyFill="1" applyBorder="1" applyAlignment="1">
      <alignment horizontal="center" vertical="center" wrapText="1"/>
    </xf>
    <xf numFmtId="0" fontId="15" fillId="30" borderId="15" xfId="0" applyNumberFormat="1" applyFont="1" applyFill="1" applyBorder="1" applyAlignment="1">
      <alignment horizontal="center" vertical="center" wrapText="1"/>
    </xf>
    <xf numFmtId="0" fontId="17" fillId="30" borderId="15" xfId="0" applyNumberFormat="1" applyFont="1" applyFill="1" applyBorder="1" applyAlignment="1">
      <alignment horizontal="center" vertical="center"/>
    </xf>
    <xf numFmtId="0" fontId="15" fillId="30" borderId="16" xfId="0" applyNumberFormat="1" applyFont="1" applyFill="1" applyBorder="1" applyAlignment="1">
      <alignment horizontal="center" vertical="center" wrapText="1"/>
    </xf>
    <xf numFmtId="0" fontId="15" fillId="30" borderId="15" xfId="0" applyNumberFormat="1" applyFont="1" applyFill="1" applyBorder="1" applyAlignment="1">
      <alignment horizontal="center" vertical="center"/>
    </xf>
    <xf numFmtId="0" fontId="15" fillId="30" borderId="16" xfId="0" applyNumberFormat="1" applyFont="1" applyFill="1" applyBorder="1" applyAlignment="1">
      <alignment horizontal="center" vertical="center"/>
    </xf>
    <xf numFmtId="0" fontId="14" fillId="30" borderId="11" xfId="0" applyNumberFormat="1" applyFont="1" applyFill="1" applyBorder="1" applyAlignment="1">
      <alignment horizontal="center" vertical="center" wrapText="1"/>
    </xf>
    <xf numFmtId="0" fontId="15" fillId="30" borderId="12" xfId="0" applyNumberFormat="1" applyFont="1" applyFill="1" applyBorder="1" applyAlignment="1">
      <alignment horizontal="center" vertical="center" wrapText="1"/>
    </xf>
    <xf numFmtId="0" fontId="14" fillId="30" borderId="10" xfId="0" applyNumberFormat="1" applyFont="1" applyFill="1" applyBorder="1" applyAlignment="1">
      <alignment horizontal="center" vertical="center" wrapText="1"/>
    </xf>
    <xf numFmtId="0" fontId="15" fillId="30" borderId="10" xfId="0" applyNumberFormat="1" applyFont="1" applyFill="1" applyBorder="1" applyAlignment="1">
      <alignment horizontal="center" vertical="center"/>
    </xf>
    <xf numFmtId="0" fontId="66" fillId="30" borderId="10" xfId="0" applyFont="1" applyFill="1" applyBorder="1" applyAlignment="1">
      <alignment horizontal="center" vertical="center"/>
    </xf>
    <xf numFmtId="0" fontId="66" fillId="30" borderId="10" xfId="0" applyFont="1" applyFill="1" applyBorder="1" applyAlignment="1">
      <alignment horizontal="left" vertical="center" wrapText="1"/>
    </xf>
    <xf numFmtId="0" fontId="67" fillId="30" borderId="10" xfId="0" applyFont="1" applyFill="1" applyBorder="1" applyAlignment="1">
      <alignment horizontal="center" vertical="center"/>
    </xf>
    <xf numFmtId="0" fontId="68" fillId="30" borderId="10" xfId="0" applyFont="1" applyFill="1" applyBorder="1" applyAlignment="1">
      <alignment horizontal="center" vertical="center"/>
    </xf>
    <xf numFmtId="0" fontId="69" fillId="30" borderId="10" xfId="0" applyFont="1" applyFill="1" applyBorder="1" applyAlignment="1">
      <alignment horizontal="left" vertical="center" wrapText="1"/>
    </xf>
    <xf numFmtId="178" fontId="68" fillId="30" borderId="10" xfId="0" applyNumberFormat="1" applyFont="1" applyFill="1" applyBorder="1" applyAlignment="1">
      <alignment horizontal="center" vertical="center"/>
    </xf>
    <xf numFmtId="178" fontId="66" fillId="30" borderId="10" xfId="0" applyNumberFormat="1" applyFont="1" applyFill="1" applyBorder="1" applyAlignment="1">
      <alignment horizontal="center" vertical="center"/>
    </xf>
    <xf numFmtId="0" fontId="69" fillId="30" borderId="10" xfId="0" applyFont="1" applyFill="1" applyBorder="1" applyAlignment="1">
      <alignment horizontal="center" vertical="center" wrapText="1"/>
    </xf>
    <xf numFmtId="0" fontId="66" fillId="30" borderId="10" xfId="0" applyFont="1" applyFill="1" applyBorder="1" applyAlignment="1">
      <alignment horizontal="center" vertical="center" wrapText="1"/>
    </xf>
    <xf numFmtId="0" fontId="69" fillId="30" borderId="10" xfId="0" applyFont="1" applyFill="1" applyBorder="1" applyAlignment="1">
      <alignment horizontal="justify" vertical="center" wrapText="1"/>
    </xf>
    <xf numFmtId="0" fontId="66" fillId="30" borderId="10" xfId="0" applyFont="1" applyFill="1" applyBorder="1" applyAlignment="1">
      <alignment horizontal="justify" vertical="center" wrapText="1"/>
    </xf>
    <xf numFmtId="0" fontId="21" fillId="30" borderId="10" xfId="0" applyFont="1" applyFill="1" applyBorder="1" applyAlignment="1">
      <alignment horizontal="left" vertical="center" wrapText="1"/>
    </xf>
    <xf numFmtId="0" fontId="66" fillId="30" borderId="10" xfId="0" applyFont="1" applyFill="1" applyBorder="1" applyAlignment="1">
      <alignment horizontal="left" vertical="center"/>
    </xf>
    <xf numFmtId="0" fontId="10" fillId="30" borderId="10" xfId="0" applyFont="1" applyFill="1" applyBorder="1" applyAlignment="1">
      <alignment horizontal="center" vertical="center"/>
    </xf>
    <xf numFmtId="0" fontId="10" fillId="30" borderId="10" xfId="0" applyFont="1" applyFill="1" applyBorder="1" applyAlignment="1">
      <alignment horizontal="left" vertical="center" wrapText="1"/>
    </xf>
    <xf numFmtId="0" fontId="21" fillId="30" borderId="10" xfId="0" applyFont="1" applyFill="1" applyBorder="1" applyAlignment="1">
      <alignment vertical="center" wrapText="1"/>
    </xf>
    <xf numFmtId="0" fontId="21" fillId="30" borderId="10" xfId="0" applyFont="1" applyFill="1" applyBorder="1" applyAlignment="1">
      <alignment horizontal="center" vertical="center" wrapText="1"/>
    </xf>
    <xf numFmtId="0" fontId="15" fillId="30" borderId="17" xfId="0" applyNumberFormat="1" applyFont="1" applyFill="1" applyBorder="1" applyAlignment="1">
      <alignment horizontal="center" vertical="center"/>
    </xf>
    <xf numFmtId="0" fontId="15" fillId="30" borderId="18" xfId="0" applyNumberFormat="1" applyFont="1" applyFill="1" applyBorder="1" applyAlignment="1">
      <alignment horizontal="center" vertical="center"/>
    </xf>
    <xf numFmtId="178" fontId="15" fillId="30" borderId="10" xfId="0" applyNumberFormat="1" applyFont="1" applyFill="1" applyBorder="1" applyAlignment="1">
      <alignment horizontal="center" vertical="center"/>
    </xf>
    <xf numFmtId="0" fontId="10" fillId="30" borderId="15" xfId="0" applyNumberFormat="1" applyFont="1" applyFill="1" applyBorder="1" applyAlignment="1">
      <alignment horizontal="center" vertical="center"/>
    </xf>
    <xf numFmtId="0" fontId="15" fillId="30" borderId="19" xfId="0" applyNumberFormat="1" applyFont="1" applyFill="1" applyBorder="1" applyAlignment="1">
      <alignment horizontal="center" vertical="center"/>
    </xf>
    <xf numFmtId="0" fontId="70" fillId="30" borderId="14" xfId="0" applyFont="1" applyFill="1" applyBorder="1" applyAlignment="1">
      <alignment horizontal="center" vertical="center" wrapText="1"/>
    </xf>
    <xf numFmtId="0" fontId="17" fillId="30" borderId="15" xfId="0" applyNumberFormat="1" applyFont="1" applyFill="1" applyBorder="1" applyAlignment="1">
      <alignment horizontal="center" vertical="center" wrapText="1"/>
    </xf>
    <xf numFmtId="0" fontId="15" fillId="30" borderId="2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indent="2"/>
    </xf>
    <xf numFmtId="0" fontId="0" fillId="0" borderId="0" xfId="0" applyFont="1" applyAlignment="1">
      <alignment vertical="center"/>
    </xf>
    <xf numFmtId="0" fontId="24" fillId="30" borderId="0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/>
    </xf>
    <xf numFmtId="0" fontId="15" fillId="0" borderId="23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15" fillId="0" borderId="21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5" fillId="0" borderId="27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0" fontId="17" fillId="30" borderId="14" xfId="0" applyFont="1" applyFill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76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177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left" vertical="center" wrapText="1"/>
    </xf>
    <xf numFmtId="177" fontId="2" fillId="30" borderId="10" xfId="0" applyNumberFormat="1" applyFont="1" applyFill="1" applyBorder="1" applyAlignment="1">
      <alignment horizontal="left" vertical="center" wrapText="1"/>
    </xf>
    <xf numFmtId="0" fontId="10" fillId="30" borderId="10" xfId="0" applyNumberFormat="1" applyFont="1" applyFill="1" applyBorder="1" applyAlignment="1">
      <alignment horizontal="center" vertical="center" wrapText="1"/>
    </xf>
    <xf numFmtId="177" fontId="10" fillId="3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176" fontId="15" fillId="0" borderId="10" xfId="47" applyNumberFormat="1" applyFont="1" applyFill="1" applyBorder="1" applyAlignment="1">
      <alignment horizontal="center" vertical="center" wrapText="1"/>
    </xf>
    <xf numFmtId="177" fontId="15" fillId="0" borderId="10" xfId="47" applyNumberFormat="1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177" fontId="25" fillId="0" borderId="10" xfId="0" applyNumberFormat="1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center" vertical="center"/>
    </xf>
    <xf numFmtId="177" fontId="25" fillId="0" borderId="10" xfId="47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常规_2012年自治区重大项目建设方案（待报区政府）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常规_重大工程基本情况表0318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0</xdr:row>
      <xdr:rowOff>0</xdr:rowOff>
    </xdr:from>
    <xdr:ext cx="104775" cy="180975"/>
    <xdr:sp fLocksText="0">
      <xdr:nvSpPr>
        <xdr:cNvPr id="1" name="TextBox 853"/>
        <xdr:cNvSpPr txBox="1">
          <a:spLocks noChangeArrowheads="1"/>
        </xdr:cNvSpPr>
      </xdr:nvSpPr>
      <xdr:spPr>
        <a:xfrm>
          <a:off x="2066925" y="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104775" cy="180975"/>
    <xdr:sp fLocksText="0">
      <xdr:nvSpPr>
        <xdr:cNvPr id="2" name="TextBox 854"/>
        <xdr:cNvSpPr txBox="1">
          <a:spLocks noChangeArrowheads="1"/>
        </xdr:cNvSpPr>
      </xdr:nvSpPr>
      <xdr:spPr>
        <a:xfrm>
          <a:off x="2066925" y="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80975"/>
    <xdr:sp fLocksText="0">
      <xdr:nvSpPr>
        <xdr:cNvPr id="3" name="TextBox 855"/>
        <xdr:cNvSpPr txBox="1">
          <a:spLocks noChangeArrowheads="1"/>
        </xdr:cNvSpPr>
      </xdr:nvSpPr>
      <xdr:spPr>
        <a:xfrm>
          <a:off x="20669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80975"/>
    <xdr:sp fLocksText="0">
      <xdr:nvSpPr>
        <xdr:cNvPr id="4" name="TextBox 856"/>
        <xdr:cNvSpPr txBox="1">
          <a:spLocks noChangeArrowheads="1"/>
        </xdr:cNvSpPr>
      </xdr:nvSpPr>
      <xdr:spPr>
        <a:xfrm>
          <a:off x="20669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80975"/>
    <xdr:sp fLocksText="0">
      <xdr:nvSpPr>
        <xdr:cNvPr id="5" name="TextBox 857"/>
        <xdr:cNvSpPr txBox="1">
          <a:spLocks noChangeArrowheads="1"/>
        </xdr:cNvSpPr>
      </xdr:nvSpPr>
      <xdr:spPr>
        <a:xfrm>
          <a:off x="20669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80975"/>
    <xdr:sp fLocksText="0">
      <xdr:nvSpPr>
        <xdr:cNvPr id="6" name="TextBox 858"/>
        <xdr:cNvSpPr txBox="1">
          <a:spLocks noChangeArrowheads="1"/>
        </xdr:cNvSpPr>
      </xdr:nvSpPr>
      <xdr:spPr>
        <a:xfrm>
          <a:off x="20669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80975"/>
    <xdr:sp fLocksText="0">
      <xdr:nvSpPr>
        <xdr:cNvPr id="7" name="TextBox 859"/>
        <xdr:cNvSpPr txBox="1">
          <a:spLocks noChangeArrowheads="1"/>
        </xdr:cNvSpPr>
      </xdr:nvSpPr>
      <xdr:spPr>
        <a:xfrm>
          <a:off x="20669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80975"/>
    <xdr:sp fLocksText="0">
      <xdr:nvSpPr>
        <xdr:cNvPr id="8" name="TextBox 860"/>
        <xdr:cNvSpPr txBox="1">
          <a:spLocks noChangeArrowheads="1"/>
        </xdr:cNvSpPr>
      </xdr:nvSpPr>
      <xdr:spPr>
        <a:xfrm>
          <a:off x="20669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323850"/>
    <xdr:sp fLocksText="0">
      <xdr:nvSpPr>
        <xdr:cNvPr id="9" name="TextBox 861"/>
        <xdr:cNvSpPr txBox="1">
          <a:spLocks noChangeArrowheads="1"/>
        </xdr:cNvSpPr>
      </xdr:nvSpPr>
      <xdr:spPr>
        <a:xfrm>
          <a:off x="2066925" y="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323850"/>
    <xdr:sp fLocksText="0">
      <xdr:nvSpPr>
        <xdr:cNvPr id="10" name="TextBox 862"/>
        <xdr:cNvSpPr txBox="1">
          <a:spLocks noChangeArrowheads="1"/>
        </xdr:cNvSpPr>
      </xdr:nvSpPr>
      <xdr:spPr>
        <a:xfrm>
          <a:off x="2066925" y="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80975"/>
    <xdr:sp fLocksText="0">
      <xdr:nvSpPr>
        <xdr:cNvPr id="11" name="TextBox 863"/>
        <xdr:cNvSpPr txBox="1">
          <a:spLocks noChangeArrowheads="1"/>
        </xdr:cNvSpPr>
      </xdr:nvSpPr>
      <xdr:spPr>
        <a:xfrm>
          <a:off x="20669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80975"/>
    <xdr:sp fLocksText="0">
      <xdr:nvSpPr>
        <xdr:cNvPr id="12" name="TextBox 864"/>
        <xdr:cNvSpPr txBox="1">
          <a:spLocks noChangeArrowheads="1"/>
        </xdr:cNvSpPr>
      </xdr:nvSpPr>
      <xdr:spPr>
        <a:xfrm>
          <a:off x="20669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80975"/>
    <xdr:sp fLocksText="0">
      <xdr:nvSpPr>
        <xdr:cNvPr id="13" name="TextBox 865"/>
        <xdr:cNvSpPr txBox="1">
          <a:spLocks noChangeArrowheads="1"/>
        </xdr:cNvSpPr>
      </xdr:nvSpPr>
      <xdr:spPr>
        <a:xfrm>
          <a:off x="20669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80975"/>
    <xdr:sp fLocksText="0">
      <xdr:nvSpPr>
        <xdr:cNvPr id="14" name="TextBox 866"/>
        <xdr:cNvSpPr txBox="1">
          <a:spLocks noChangeArrowheads="1"/>
        </xdr:cNvSpPr>
      </xdr:nvSpPr>
      <xdr:spPr>
        <a:xfrm>
          <a:off x="20669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80975"/>
    <xdr:sp fLocksText="0">
      <xdr:nvSpPr>
        <xdr:cNvPr id="15" name="TextBox 867"/>
        <xdr:cNvSpPr txBox="1">
          <a:spLocks noChangeArrowheads="1"/>
        </xdr:cNvSpPr>
      </xdr:nvSpPr>
      <xdr:spPr>
        <a:xfrm>
          <a:off x="20669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80975"/>
    <xdr:sp fLocksText="0">
      <xdr:nvSpPr>
        <xdr:cNvPr id="16" name="TextBox 868"/>
        <xdr:cNvSpPr txBox="1">
          <a:spLocks noChangeArrowheads="1"/>
        </xdr:cNvSpPr>
      </xdr:nvSpPr>
      <xdr:spPr>
        <a:xfrm>
          <a:off x="20669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352425"/>
    <xdr:sp fLocksText="0">
      <xdr:nvSpPr>
        <xdr:cNvPr id="17" name="TextBox 869"/>
        <xdr:cNvSpPr txBox="1">
          <a:spLocks noChangeArrowheads="1"/>
        </xdr:cNvSpPr>
      </xdr:nvSpPr>
      <xdr:spPr>
        <a:xfrm>
          <a:off x="2066925" y="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352425"/>
    <xdr:sp fLocksText="0">
      <xdr:nvSpPr>
        <xdr:cNvPr id="18" name="TextBox 870"/>
        <xdr:cNvSpPr txBox="1">
          <a:spLocks noChangeArrowheads="1"/>
        </xdr:cNvSpPr>
      </xdr:nvSpPr>
      <xdr:spPr>
        <a:xfrm>
          <a:off x="2066925" y="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104775" cy="152400"/>
    <xdr:sp fLocksText="0">
      <xdr:nvSpPr>
        <xdr:cNvPr id="19" name="TextBox 871"/>
        <xdr:cNvSpPr txBox="1">
          <a:spLocks noChangeArrowheads="1"/>
        </xdr:cNvSpPr>
      </xdr:nvSpPr>
      <xdr:spPr>
        <a:xfrm>
          <a:off x="2066925" y="0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104775" cy="152400"/>
    <xdr:sp fLocksText="0">
      <xdr:nvSpPr>
        <xdr:cNvPr id="20" name="TextBox 872"/>
        <xdr:cNvSpPr txBox="1">
          <a:spLocks noChangeArrowheads="1"/>
        </xdr:cNvSpPr>
      </xdr:nvSpPr>
      <xdr:spPr>
        <a:xfrm>
          <a:off x="2066925" y="0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80975"/>
    <xdr:sp fLocksText="0">
      <xdr:nvSpPr>
        <xdr:cNvPr id="21" name="TextBox 873"/>
        <xdr:cNvSpPr txBox="1">
          <a:spLocks noChangeArrowheads="1"/>
        </xdr:cNvSpPr>
      </xdr:nvSpPr>
      <xdr:spPr>
        <a:xfrm>
          <a:off x="20669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80975"/>
    <xdr:sp fLocksText="0">
      <xdr:nvSpPr>
        <xdr:cNvPr id="22" name="TextBox 874"/>
        <xdr:cNvSpPr txBox="1">
          <a:spLocks noChangeArrowheads="1"/>
        </xdr:cNvSpPr>
      </xdr:nvSpPr>
      <xdr:spPr>
        <a:xfrm>
          <a:off x="20669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52400"/>
    <xdr:sp fLocksText="0">
      <xdr:nvSpPr>
        <xdr:cNvPr id="23" name="TextBox 875"/>
        <xdr:cNvSpPr txBox="1">
          <a:spLocks noChangeArrowheads="1"/>
        </xdr:cNvSpPr>
      </xdr:nvSpPr>
      <xdr:spPr>
        <a:xfrm>
          <a:off x="2066925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52400"/>
    <xdr:sp fLocksText="0">
      <xdr:nvSpPr>
        <xdr:cNvPr id="24" name="TextBox 876"/>
        <xdr:cNvSpPr txBox="1">
          <a:spLocks noChangeArrowheads="1"/>
        </xdr:cNvSpPr>
      </xdr:nvSpPr>
      <xdr:spPr>
        <a:xfrm>
          <a:off x="2066925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52400"/>
    <xdr:sp fLocksText="0">
      <xdr:nvSpPr>
        <xdr:cNvPr id="25" name="TextBox 877"/>
        <xdr:cNvSpPr txBox="1">
          <a:spLocks noChangeArrowheads="1"/>
        </xdr:cNvSpPr>
      </xdr:nvSpPr>
      <xdr:spPr>
        <a:xfrm>
          <a:off x="2066925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52400"/>
    <xdr:sp fLocksText="0">
      <xdr:nvSpPr>
        <xdr:cNvPr id="26" name="TextBox 878"/>
        <xdr:cNvSpPr txBox="1">
          <a:spLocks noChangeArrowheads="1"/>
        </xdr:cNvSpPr>
      </xdr:nvSpPr>
      <xdr:spPr>
        <a:xfrm>
          <a:off x="2066925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333375"/>
    <xdr:sp fLocksText="0">
      <xdr:nvSpPr>
        <xdr:cNvPr id="27" name="TextBox 879"/>
        <xdr:cNvSpPr txBox="1">
          <a:spLocks noChangeArrowheads="1"/>
        </xdr:cNvSpPr>
      </xdr:nvSpPr>
      <xdr:spPr>
        <a:xfrm>
          <a:off x="2066925" y="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333375"/>
    <xdr:sp fLocksText="0">
      <xdr:nvSpPr>
        <xdr:cNvPr id="28" name="TextBox 880"/>
        <xdr:cNvSpPr txBox="1">
          <a:spLocks noChangeArrowheads="1"/>
        </xdr:cNvSpPr>
      </xdr:nvSpPr>
      <xdr:spPr>
        <a:xfrm>
          <a:off x="2066925" y="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52400"/>
    <xdr:sp fLocksText="0">
      <xdr:nvSpPr>
        <xdr:cNvPr id="29" name="TextBox 881"/>
        <xdr:cNvSpPr txBox="1">
          <a:spLocks noChangeArrowheads="1"/>
        </xdr:cNvSpPr>
      </xdr:nvSpPr>
      <xdr:spPr>
        <a:xfrm>
          <a:off x="2066925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52400"/>
    <xdr:sp fLocksText="0">
      <xdr:nvSpPr>
        <xdr:cNvPr id="30" name="TextBox 882"/>
        <xdr:cNvSpPr txBox="1">
          <a:spLocks noChangeArrowheads="1"/>
        </xdr:cNvSpPr>
      </xdr:nvSpPr>
      <xdr:spPr>
        <a:xfrm>
          <a:off x="2066925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52400"/>
    <xdr:sp fLocksText="0">
      <xdr:nvSpPr>
        <xdr:cNvPr id="31" name="TextBox 883"/>
        <xdr:cNvSpPr txBox="1">
          <a:spLocks noChangeArrowheads="1"/>
        </xdr:cNvSpPr>
      </xdr:nvSpPr>
      <xdr:spPr>
        <a:xfrm>
          <a:off x="2066925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52400"/>
    <xdr:sp fLocksText="0">
      <xdr:nvSpPr>
        <xdr:cNvPr id="32" name="TextBox 884"/>
        <xdr:cNvSpPr txBox="1">
          <a:spLocks noChangeArrowheads="1"/>
        </xdr:cNvSpPr>
      </xdr:nvSpPr>
      <xdr:spPr>
        <a:xfrm>
          <a:off x="2066925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52400"/>
    <xdr:sp fLocksText="0">
      <xdr:nvSpPr>
        <xdr:cNvPr id="33" name="TextBox 885"/>
        <xdr:cNvSpPr txBox="1">
          <a:spLocks noChangeArrowheads="1"/>
        </xdr:cNvSpPr>
      </xdr:nvSpPr>
      <xdr:spPr>
        <a:xfrm>
          <a:off x="2066925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52400"/>
    <xdr:sp fLocksText="0">
      <xdr:nvSpPr>
        <xdr:cNvPr id="34" name="TextBox 886"/>
        <xdr:cNvSpPr txBox="1">
          <a:spLocks noChangeArrowheads="1"/>
        </xdr:cNvSpPr>
      </xdr:nvSpPr>
      <xdr:spPr>
        <a:xfrm>
          <a:off x="2066925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104775" cy="180975"/>
    <xdr:sp fLocksText="0">
      <xdr:nvSpPr>
        <xdr:cNvPr id="35" name="TextBox 887"/>
        <xdr:cNvSpPr txBox="1">
          <a:spLocks noChangeArrowheads="1"/>
        </xdr:cNvSpPr>
      </xdr:nvSpPr>
      <xdr:spPr>
        <a:xfrm>
          <a:off x="2066925" y="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104775" cy="180975"/>
    <xdr:sp fLocksText="0">
      <xdr:nvSpPr>
        <xdr:cNvPr id="36" name="TextBox 888"/>
        <xdr:cNvSpPr txBox="1">
          <a:spLocks noChangeArrowheads="1"/>
        </xdr:cNvSpPr>
      </xdr:nvSpPr>
      <xdr:spPr>
        <a:xfrm>
          <a:off x="2066925" y="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80975"/>
    <xdr:sp fLocksText="0">
      <xdr:nvSpPr>
        <xdr:cNvPr id="37" name="TextBox 889"/>
        <xdr:cNvSpPr txBox="1">
          <a:spLocks noChangeArrowheads="1"/>
        </xdr:cNvSpPr>
      </xdr:nvSpPr>
      <xdr:spPr>
        <a:xfrm>
          <a:off x="20669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80975"/>
    <xdr:sp fLocksText="0">
      <xdr:nvSpPr>
        <xdr:cNvPr id="38" name="TextBox 890"/>
        <xdr:cNvSpPr txBox="1">
          <a:spLocks noChangeArrowheads="1"/>
        </xdr:cNvSpPr>
      </xdr:nvSpPr>
      <xdr:spPr>
        <a:xfrm>
          <a:off x="20669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80975"/>
    <xdr:sp fLocksText="0">
      <xdr:nvSpPr>
        <xdr:cNvPr id="39" name="TextBox 891"/>
        <xdr:cNvSpPr txBox="1">
          <a:spLocks noChangeArrowheads="1"/>
        </xdr:cNvSpPr>
      </xdr:nvSpPr>
      <xdr:spPr>
        <a:xfrm>
          <a:off x="20669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80975"/>
    <xdr:sp fLocksText="0">
      <xdr:nvSpPr>
        <xdr:cNvPr id="40" name="TextBox 892"/>
        <xdr:cNvSpPr txBox="1">
          <a:spLocks noChangeArrowheads="1"/>
        </xdr:cNvSpPr>
      </xdr:nvSpPr>
      <xdr:spPr>
        <a:xfrm>
          <a:off x="20669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80975"/>
    <xdr:sp fLocksText="0">
      <xdr:nvSpPr>
        <xdr:cNvPr id="41" name="TextBox 893"/>
        <xdr:cNvSpPr txBox="1">
          <a:spLocks noChangeArrowheads="1"/>
        </xdr:cNvSpPr>
      </xdr:nvSpPr>
      <xdr:spPr>
        <a:xfrm>
          <a:off x="20669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80975"/>
    <xdr:sp fLocksText="0">
      <xdr:nvSpPr>
        <xdr:cNvPr id="42" name="TextBox 894"/>
        <xdr:cNvSpPr txBox="1">
          <a:spLocks noChangeArrowheads="1"/>
        </xdr:cNvSpPr>
      </xdr:nvSpPr>
      <xdr:spPr>
        <a:xfrm>
          <a:off x="20669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323850"/>
    <xdr:sp fLocksText="0">
      <xdr:nvSpPr>
        <xdr:cNvPr id="43" name="TextBox 895"/>
        <xdr:cNvSpPr txBox="1">
          <a:spLocks noChangeArrowheads="1"/>
        </xdr:cNvSpPr>
      </xdr:nvSpPr>
      <xdr:spPr>
        <a:xfrm>
          <a:off x="2066925" y="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323850"/>
    <xdr:sp fLocksText="0">
      <xdr:nvSpPr>
        <xdr:cNvPr id="44" name="TextBox 896"/>
        <xdr:cNvSpPr txBox="1">
          <a:spLocks noChangeArrowheads="1"/>
        </xdr:cNvSpPr>
      </xdr:nvSpPr>
      <xdr:spPr>
        <a:xfrm>
          <a:off x="2066925" y="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80975"/>
    <xdr:sp fLocksText="0">
      <xdr:nvSpPr>
        <xdr:cNvPr id="45" name="TextBox 897"/>
        <xdr:cNvSpPr txBox="1">
          <a:spLocks noChangeArrowheads="1"/>
        </xdr:cNvSpPr>
      </xdr:nvSpPr>
      <xdr:spPr>
        <a:xfrm>
          <a:off x="20669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80975"/>
    <xdr:sp fLocksText="0">
      <xdr:nvSpPr>
        <xdr:cNvPr id="46" name="TextBox 898"/>
        <xdr:cNvSpPr txBox="1">
          <a:spLocks noChangeArrowheads="1"/>
        </xdr:cNvSpPr>
      </xdr:nvSpPr>
      <xdr:spPr>
        <a:xfrm>
          <a:off x="20669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80975"/>
    <xdr:sp fLocksText="0">
      <xdr:nvSpPr>
        <xdr:cNvPr id="47" name="TextBox 899"/>
        <xdr:cNvSpPr txBox="1">
          <a:spLocks noChangeArrowheads="1"/>
        </xdr:cNvSpPr>
      </xdr:nvSpPr>
      <xdr:spPr>
        <a:xfrm>
          <a:off x="20669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80975"/>
    <xdr:sp fLocksText="0">
      <xdr:nvSpPr>
        <xdr:cNvPr id="48" name="TextBox 900"/>
        <xdr:cNvSpPr txBox="1">
          <a:spLocks noChangeArrowheads="1"/>
        </xdr:cNvSpPr>
      </xdr:nvSpPr>
      <xdr:spPr>
        <a:xfrm>
          <a:off x="20669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80975"/>
    <xdr:sp fLocksText="0">
      <xdr:nvSpPr>
        <xdr:cNvPr id="49" name="TextBox 901"/>
        <xdr:cNvSpPr txBox="1">
          <a:spLocks noChangeArrowheads="1"/>
        </xdr:cNvSpPr>
      </xdr:nvSpPr>
      <xdr:spPr>
        <a:xfrm>
          <a:off x="20669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80975"/>
    <xdr:sp fLocksText="0">
      <xdr:nvSpPr>
        <xdr:cNvPr id="50" name="TextBox 902"/>
        <xdr:cNvSpPr txBox="1">
          <a:spLocks noChangeArrowheads="1"/>
        </xdr:cNvSpPr>
      </xdr:nvSpPr>
      <xdr:spPr>
        <a:xfrm>
          <a:off x="20669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352425"/>
    <xdr:sp fLocksText="0">
      <xdr:nvSpPr>
        <xdr:cNvPr id="51" name="TextBox 903"/>
        <xdr:cNvSpPr txBox="1">
          <a:spLocks noChangeArrowheads="1"/>
        </xdr:cNvSpPr>
      </xdr:nvSpPr>
      <xdr:spPr>
        <a:xfrm>
          <a:off x="2066925" y="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352425"/>
    <xdr:sp fLocksText="0">
      <xdr:nvSpPr>
        <xdr:cNvPr id="52" name="TextBox 904"/>
        <xdr:cNvSpPr txBox="1">
          <a:spLocks noChangeArrowheads="1"/>
        </xdr:cNvSpPr>
      </xdr:nvSpPr>
      <xdr:spPr>
        <a:xfrm>
          <a:off x="2066925" y="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104775" cy="152400"/>
    <xdr:sp fLocksText="0">
      <xdr:nvSpPr>
        <xdr:cNvPr id="53" name="TextBox 905"/>
        <xdr:cNvSpPr txBox="1">
          <a:spLocks noChangeArrowheads="1"/>
        </xdr:cNvSpPr>
      </xdr:nvSpPr>
      <xdr:spPr>
        <a:xfrm>
          <a:off x="2066925" y="0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104775" cy="152400"/>
    <xdr:sp fLocksText="0">
      <xdr:nvSpPr>
        <xdr:cNvPr id="54" name="TextBox 906"/>
        <xdr:cNvSpPr txBox="1">
          <a:spLocks noChangeArrowheads="1"/>
        </xdr:cNvSpPr>
      </xdr:nvSpPr>
      <xdr:spPr>
        <a:xfrm>
          <a:off x="2066925" y="0"/>
          <a:ext cx="104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80975"/>
    <xdr:sp fLocksText="0">
      <xdr:nvSpPr>
        <xdr:cNvPr id="55" name="TextBox 907"/>
        <xdr:cNvSpPr txBox="1">
          <a:spLocks noChangeArrowheads="1"/>
        </xdr:cNvSpPr>
      </xdr:nvSpPr>
      <xdr:spPr>
        <a:xfrm>
          <a:off x="20669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80975"/>
    <xdr:sp fLocksText="0">
      <xdr:nvSpPr>
        <xdr:cNvPr id="56" name="TextBox 908"/>
        <xdr:cNvSpPr txBox="1">
          <a:spLocks noChangeArrowheads="1"/>
        </xdr:cNvSpPr>
      </xdr:nvSpPr>
      <xdr:spPr>
        <a:xfrm>
          <a:off x="20669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52400"/>
    <xdr:sp fLocksText="0">
      <xdr:nvSpPr>
        <xdr:cNvPr id="57" name="TextBox 909"/>
        <xdr:cNvSpPr txBox="1">
          <a:spLocks noChangeArrowheads="1"/>
        </xdr:cNvSpPr>
      </xdr:nvSpPr>
      <xdr:spPr>
        <a:xfrm>
          <a:off x="2066925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52400"/>
    <xdr:sp fLocksText="0">
      <xdr:nvSpPr>
        <xdr:cNvPr id="58" name="TextBox 910"/>
        <xdr:cNvSpPr txBox="1">
          <a:spLocks noChangeArrowheads="1"/>
        </xdr:cNvSpPr>
      </xdr:nvSpPr>
      <xdr:spPr>
        <a:xfrm>
          <a:off x="2066925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52400"/>
    <xdr:sp fLocksText="0">
      <xdr:nvSpPr>
        <xdr:cNvPr id="59" name="TextBox 911"/>
        <xdr:cNvSpPr txBox="1">
          <a:spLocks noChangeArrowheads="1"/>
        </xdr:cNvSpPr>
      </xdr:nvSpPr>
      <xdr:spPr>
        <a:xfrm>
          <a:off x="2066925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52400"/>
    <xdr:sp fLocksText="0">
      <xdr:nvSpPr>
        <xdr:cNvPr id="60" name="TextBox 912"/>
        <xdr:cNvSpPr txBox="1">
          <a:spLocks noChangeArrowheads="1"/>
        </xdr:cNvSpPr>
      </xdr:nvSpPr>
      <xdr:spPr>
        <a:xfrm>
          <a:off x="2066925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333375"/>
    <xdr:sp fLocksText="0">
      <xdr:nvSpPr>
        <xdr:cNvPr id="61" name="TextBox 913"/>
        <xdr:cNvSpPr txBox="1">
          <a:spLocks noChangeArrowheads="1"/>
        </xdr:cNvSpPr>
      </xdr:nvSpPr>
      <xdr:spPr>
        <a:xfrm>
          <a:off x="2066925" y="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52400"/>
    <xdr:sp fLocksText="0">
      <xdr:nvSpPr>
        <xdr:cNvPr id="62" name="TextBox 914"/>
        <xdr:cNvSpPr txBox="1">
          <a:spLocks noChangeArrowheads="1"/>
        </xdr:cNvSpPr>
      </xdr:nvSpPr>
      <xdr:spPr>
        <a:xfrm>
          <a:off x="2066925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52400"/>
    <xdr:sp fLocksText="0">
      <xdr:nvSpPr>
        <xdr:cNvPr id="63" name="TextBox 915"/>
        <xdr:cNvSpPr txBox="1">
          <a:spLocks noChangeArrowheads="1"/>
        </xdr:cNvSpPr>
      </xdr:nvSpPr>
      <xdr:spPr>
        <a:xfrm>
          <a:off x="2066925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52400"/>
    <xdr:sp fLocksText="0">
      <xdr:nvSpPr>
        <xdr:cNvPr id="64" name="TextBox 916"/>
        <xdr:cNvSpPr txBox="1">
          <a:spLocks noChangeArrowheads="1"/>
        </xdr:cNvSpPr>
      </xdr:nvSpPr>
      <xdr:spPr>
        <a:xfrm>
          <a:off x="2066925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52400"/>
    <xdr:sp fLocksText="0">
      <xdr:nvSpPr>
        <xdr:cNvPr id="65" name="TextBox 917"/>
        <xdr:cNvSpPr txBox="1">
          <a:spLocks noChangeArrowheads="1"/>
        </xdr:cNvSpPr>
      </xdr:nvSpPr>
      <xdr:spPr>
        <a:xfrm>
          <a:off x="2066925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52400"/>
    <xdr:sp fLocksText="0">
      <xdr:nvSpPr>
        <xdr:cNvPr id="66" name="TextBox 918"/>
        <xdr:cNvSpPr txBox="1">
          <a:spLocks noChangeArrowheads="1"/>
        </xdr:cNvSpPr>
      </xdr:nvSpPr>
      <xdr:spPr>
        <a:xfrm>
          <a:off x="2066925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28575</xdr:colOff>
      <xdr:row>0</xdr:row>
      <xdr:rowOff>0</xdr:rowOff>
    </xdr:from>
    <xdr:ext cx="85725" cy="152400"/>
    <xdr:sp fLocksText="0">
      <xdr:nvSpPr>
        <xdr:cNvPr id="67" name="TextBox 919"/>
        <xdr:cNvSpPr txBox="1">
          <a:spLocks noChangeArrowheads="1"/>
        </xdr:cNvSpPr>
      </xdr:nvSpPr>
      <xdr:spPr>
        <a:xfrm>
          <a:off x="2066925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="85" zoomScaleNormal="85" workbookViewId="0" topLeftCell="A1">
      <pane ySplit="6" topLeftCell="A41" activePane="bottomLeft" state="frozen"/>
      <selection pane="bottomLeft" activeCell="J48" sqref="J48"/>
    </sheetView>
  </sheetViews>
  <sheetFormatPr defaultColWidth="9.00390625" defaultRowHeight="14.25"/>
  <cols>
    <col min="1" max="1" width="5.375" style="135" customWidth="1"/>
    <col min="2" max="2" width="32.125" style="136" customWidth="1"/>
    <col min="3" max="3" width="10.625" style="137" customWidth="1"/>
    <col min="4" max="4" width="8.50390625" style="137" customWidth="1"/>
    <col min="5" max="5" width="9.25390625" style="137" customWidth="1"/>
    <col min="6" max="6" width="8.75390625" style="137" customWidth="1"/>
    <col min="7" max="7" width="15.50390625" style="137" customWidth="1"/>
    <col min="8" max="8" width="16.75390625" style="136" customWidth="1"/>
    <col min="9" max="9" width="6.875" style="136" customWidth="1"/>
    <col min="10" max="10" width="17.125" style="136" customWidth="1"/>
    <col min="11" max="16384" width="9.00390625" style="137" customWidth="1"/>
  </cols>
  <sheetData>
    <row r="1" spans="1:10" ht="33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8.75" customHeight="1">
      <c r="A2" s="36"/>
      <c r="B2" s="36"/>
      <c r="C2" s="36"/>
      <c r="D2" s="36"/>
      <c r="E2" s="36"/>
      <c r="F2" s="36"/>
      <c r="G2" s="36"/>
      <c r="H2" s="36"/>
      <c r="I2" s="159" t="s">
        <v>1</v>
      </c>
      <c r="J2" s="159"/>
    </row>
    <row r="3" spans="1:10" s="127" customFormat="1" ht="21" customHeight="1">
      <c r="A3" s="138" t="s">
        <v>2</v>
      </c>
      <c r="B3" s="139" t="s">
        <v>3</v>
      </c>
      <c r="C3" s="139" t="s">
        <v>4</v>
      </c>
      <c r="D3" s="139"/>
      <c r="E3" s="139"/>
      <c r="F3" s="139"/>
      <c r="G3" s="139"/>
      <c r="H3" s="139"/>
      <c r="I3" s="139"/>
      <c r="J3" s="139"/>
    </row>
    <row r="4" spans="1:10" s="128" customFormat="1" ht="24" customHeight="1">
      <c r="A4" s="138"/>
      <c r="B4" s="139"/>
      <c r="C4" s="139" t="s">
        <v>5</v>
      </c>
      <c r="D4" s="139"/>
      <c r="E4" s="139"/>
      <c r="F4" s="139"/>
      <c r="G4" s="139" t="s">
        <v>6</v>
      </c>
      <c r="H4" s="139" t="s">
        <v>7</v>
      </c>
      <c r="I4" s="140" t="s">
        <v>8</v>
      </c>
      <c r="J4" s="139" t="s">
        <v>9</v>
      </c>
    </row>
    <row r="5" spans="1:10" s="128" customFormat="1" ht="28.5" customHeight="1">
      <c r="A5" s="138"/>
      <c r="B5" s="139"/>
      <c r="C5" s="139" t="s">
        <v>10</v>
      </c>
      <c r="D5" s="140" t="s">
        <v>11</v>
      </c>
      <c r="E5" s="140" t="s">
        <v>12</v>
      </c>
      <c r="F5" s="140" t="s">
        <v>13</v>
      </c>
      <c r="G5" s="139"/>
      <c r="H5" s="139"/>
      <c r="I5" s="140"/>
      <c r="J5" s="139"/>
    </row>
    <row r="6" spans="1:10" s="129" customFormat="1" ht="27" customHeight="1">
      <c r="A6" s="141"/>
      <c r="B6" s="142" t="s">
        <v>14</v>
      </c>
      <c r="C6" s="143">
        <f>SUM(C7,C12,C18,C23,C27,C36,C47,C45,C43)</f>
        <v>32261.5</v>
      </c>
      <c r="D6" s="143">
        <f>SUM(D7,D12,D18,D23,D27,D36,D47,D45,D43)</f>
        <v>1131</v>
      </c>
      <c r="E6" s="143">
        <f>SUM(E7,E12,E18,E23,E27,E36,E47,E45,E43)</f>
        <v>10880.5</v>
      </c>
      <c r="F6" s="143">
        <f>SUM(F7,F12,F18,F23,F27,F36,F47,F45,F43)</f>
        <v>20250</v>
      </c>
      <c r="G6" s="142"/>
      <c r="H6" s="142"/>
      <c r="I6" s="155"/>
      <c r="J6" s="142"/>
    </row>
    <row r="7" spans="1:10" s="129" customFormat="1" ht="27" customHeight="1">
      <c r="A7" s="141" t="s">
        <v>15</v>
      </c>
      <c r="B7" s="142" t="s">
        <v>16</v>
      </c>
      <c r="C7" s="143">
        <f>SUM(C8:C11)</f>
        <v>4938</v>
      </c>
      <c r="D7" s="143">
        <f>SUM(D8:D11)</f>
        <v>350</v>
      </c>
      <c r="E7" s="143">
        <f>SUM(E8:E11)</f>
        <v>2238</v>
      </c>
      <c r="F7" s="143">
        <f>SUM(F8:F11)</f>
        <v>2350</v>
      </c>
      <c r="G7" s="142"/>
      <c r="H7" s="142"/>
      <c r="I7" s="155"/>
      <c r="J7" s="142"/>
    </row>
    <row r="8" spans="1:10" s="130" customFormat="1" ht="39.75" customHeight="1">
      <c r="A8" s="138">
        <v>1</v>
      </c>
      <c r="B8" s="144" t="s">
        <v>17</v>
      </c>
      <c r="C8" s="145">
        <f>D8+E8+F8</f>
        <v>2400</v>
      </c>
      <c r="D8" s="145">
        <v>300</v>
      </c>
      <c r="E8" s="145">
        <v>800</v>
      </c>
      <c r="F8" s="145">
        <v>1300</v>
      </c>
      <c r="G8" s="144" t="s">
        <v>18</v>
      </c>
      <c r="H8" s="144" t="s">
        <v>19</v>
      </c>
      <c r="I8" s="146" t="s">
        <v>20</v>
      </c>
      <c r="J8" s="146" t="s">
        <v>21</v>
      </c>
    </row>
    <row r="9" spans="1:10" s="127" customFormat="1" ht="71.25" customHeight="1">
      <c r="A9" s="138">
        <v>2</v>
      </c>
      <c r="B9" s="146" t="s">
        <v>22</v>
      </c>
      <c r="C9" s="145">
        <f>D9+E9+F9</f>
        <v>938</v>
      </c>
      <c r="D9" s="145">
        <v>50</v>
      </c>
      <c r="E9" s="145">
        <v>738</v>
      </c>
      <c r="F9" s="145">
        <v>150</v>
      </c>
      <c r="G9" s="146" t="s">
        <v>23</v>
      </c>
      <c r="H9" s="144" t="s">
        <v>24</v>
      </c>
      <c r="I9" s="146" t="s">
        <v>25</v>
      </c>
      <c r="J9" s="144" t="s">
        <v>26</v>
      </c>
    </row>
    <row r="10" spans="1:10" s="127" customFormat="1" ht="63.75" customHeight="1">
      <c r="A10" s="138">
        <v>3</v>
      </c>
      <c r="B10" s="146" t="s">
        <v>27</v>
      </c>
      <c r="C10" s="145">
        <f>D10+E10+F10</f>
        <v>700</v>
      </c>
      <c r="D10" s="145"/>
      <c r="E10" s="145">
        <v>300</v>
      </c>
      <c r="F10" s="145">
        <v>400</v>
      </c>
      <c r="G10" s="146" t="s">
        <v>28</v>
      </c>
      <c r="H10" s="146" t="s">
        <v>28</v>
      </c>
      <c r="I10" s="146" t="s">
        <v>25</v>
      </c>
      <c r="J10" s="146" t="s">
        <v>29</v>
      </c>
    </row>
    <row r="11" spans="1:10" s="127" customFormat="1" ht="62.25" customHeight="1">
      <c r="A11" s="138">
        <v>4</v>
      </c>
      <c r="B11" s="147" t="s">
        <v>30</v>
      </c>
      <c r="C11" s="145">
        <f>D11+E11+F11</f>
        <v>900</v>
      </c>
      <c r="D11" s="148"/>
      <c r="E11" s="148">
        <v>400</v>
      </c>
      <c r="F11" s="148">
        <v>500</v>
      </c>
      <c r="G11" s="149" t="s">
        <v>31</v>
      </c>
      <c r="H11" s="147" t="s">
        <v>32</v>
      </c>
      <c r="I11" s="147" t="s">
        <v>25</v>
      </c>
      <c r="J11" s="149" t="s">
        <v>33</v>
      </c>
    </row>
    <row r="12" spans="1:10" s="129" customFormat="1" ht="25.5" customHeight="1">
      <c r="A12" s="141" t="s">
        <v>34</v>
      </c>
      <c r="B12" s="142" t="s">
        <v>35</v>
      </c>
      <c r="C12" s="143">
        <f>SUM(C13:C17)</f>
        <v>1845</v>
      </c>
      <c r="D12" s="143"/>
      <c r="E12" s="143">
        <f>SUM(E13:E17)</f>
        <v>845</v>
      </c>
      <c r="F12" s="143">
        <f>SUM(F13:F17)</f>
        <v>1000</v>
      </c>
      <c r="G12" s="142"/>
      <c r="H12" s="142"/>
      <c r="I12" s="146"/>
      <c r="J12" s="142"/>
    </row>
    <row r="13" spans="1:10" s="128" customFormat="1" ht="30" customHeight="1">
      <c r="A13" s="138">
        <v>5</v>
      </c>
      <c r="B13" s="149" t="s">
        <v>36</v>
      </c>
      <c r="C13" s="148">
        <f>D13+E13+F13</f>
        <v>300</v>
      </c>
      <c r="D13" s="148"/>
      <c r="E13" s="148">
        <v>300</v>
      </c>
      <c r="F13" s="148"/>
      <c r="G13" s="149" t="s">
        <v>37</v>
      </c>
      <c r="H13" s="149" t="s">
        <v>38</v>
      </c>
      <c r="I13" s="149" t="s">
        <v>39</v>
      </c>
      <c r="J13" s="149" t="s">
        <v>40</v>
      </c>
    </row>
    <row r="14" spans="1:10" s="128" customFormat="1" ht="30" customHeight="1">
      <c r="A14" s="138">
        <v>6</v>
      </c>
      <c r="B14" s="149" t="s">
        <v>41</v>
      </c>
      <c r="C14" s="148">
        <f>D14+E14+F14</f>
        <v>175</v>
      </c>
      <c r="D14" s="148"/>
      <c r="E14" s="148">
        <v>175</v>
      </c>
      <c r="F14" s="148"/>
      <c r="G14" s="149" t="s">
        <v>42</v>
      </c>
      <c r="H14" s="149" t="s">
        <v>42</v>
      </c>
      <c r="I14" s="149" t="s">
        <v>39</v>
      </c>
      <c r="J14" s="149" t="s">
        <v>43</v>
      </c>
    </row>
    <row r="15" spans="1:10" s="128" customFormat="1" ht="30" customHeight="1">
      <c r="A15" s="138">
        <v>7</v>
      </c>
      <c r="B15" s="147" t="s">
        <v>44</v>
      </c>
      <c r="C15" s="148">
        <f>D15+E15+F15</f>
        <v>200</v>
      </c>
      <c r="D15" s="148"/>
      <c r="E15" s="148">
        <v>200</v>
      </c>
      <c r="F15" s="148"/>
      <c r="G15" s="149" t="s">
        <v>45</v>
      </c>
      <c r="H15" s="149" t="s">
        <v>45</v>
      </c>
      <c r="I15" s="149" t="s">
        <v>39</v>
      </c>
      <c r="J15" s="149" t="s">
        <v>46</v>
      </c>
    </row>
    <row r="16" spans="1:10" s="2" customFormat="1" ht="45" customHeight="1">
      <c r="A16" s="138">
        <v>8</v>
      </c>
      <c r="B16" s="150" t="s">
        <v>47</v>
      </c>
      <c r="C16" s="148">
        <f>D16+E16+F16</f>
        <v>1000</v>
      </c>
      <c r="D16" s="151"/>
      <c r="E16" s="151"/>
      <c r="F16" s="148">
        <v>1000</v>
      </c>
      <c r="G16" s="147" t="s">
        <v>48</v>
      </c>
      <c r="H16" s="147" t="s">
        <v>49</v>
      </c>
      <c r="I16" s="149" t="s">
        <v>50</v>
      </c>
      <c r="J16" s="149" t="s">
        <v>51</v>
      </c>
    </row>
    <row r="17" spans="1:10" s="2" customFormat="1" ht="29.25" customHeight="1">
      <c r="A17" s="138">
        <v>9</v>
      </c>
      <c r="B17" s="149" t="s">
        <v>52</v>
      </c>
      <c r="C17" s="148">
        <f>D17+E17+F17</f>
        <v>170</v>
      </c>
      <c r="D17" s="148"/>
      <c r="E17" s="148">
        <v>170</v>
      </c>
      <c r="F17" s="148"/>
      <c r="G17" s="149" t="s">
        <v>53</v>
      </c>
      <c r="H17" s="149" t="s">
        <v>54</v>
      </c>
      <c r="I17" s="149" t="s">
        <v>39</v>
      </c>
      <c r="J17" s="149" t="s">
        <v>55</v>
      </c>
    </row>
    <row r="18" spans="1:10" s="131" customFormat="1" ht="22.5" customHeight="1">
      <c r="A18" s="141" t="s">
        <v>56</v>
      </c>
      <c r="B18" s="142" t="s">
        <v>57</v>
      </c>
      <c r="C18" s="143">
        <f>SUM(C19:C22)</f>
        <v>8740</v>
      </c>
      <c r="D18" s="143">
        <f>SUM(D19:D22)</f>
        <v>90</v>
      </c>
      <c r="E18" s="143">
        <f>SUM(E19:E22)</f>
        <v>550</v>
      </c>
      <c r="F18" s="143">
        <f>SUM(F19:F22)</f>
        <v>8100</v>
      </c>
      <c r="G18" s="142"/>
      <c r="H18" s="142"/>
      <c r="I18" s="146"/>
      <c r="J18" s="142"/>
    </row>
    <row r="19" spans="1:10" s="128" customFormat="1" ht="29.25" customHeight="1">
      <c r="A19" s="138">
        <v>10</v>
      </c>
      <c r="B19" s="144" t="s">
        <v>58</v>
      </c>
      <c r="C19" s="145">
        <f aca="true" t="shared" si="0" ref="C19:C48">D19+E19+F19</f>
        <v>2290</v>
      </c>
      <c r="D19" s="145">
        <v>90</v>
      </c>
      <c r="E19" s="145">
        <v>200</v>
      </c>
      <c r="F19" s="145">
        <v>2000</v>
      </c>
      <c r="G19" s="144" t="s">
        <v>59</v>
      </c>
      <c r="H19" s="144" t="s">
        <v>59</v>
      </c>
      <c r="I19" s="146" t="s">
        <v>20</v>
      </c>
      <c r="J19" s="144" t="s">
        <v>60</v>
      </c>
    </row>
    <row r="20" spans="1:10" s="128" customFormat="1" ht="33" customHeight="1">
      <c r="A20" s="138">
        <v>11</v>
      </c>
      <c r="B20" s="144" t="s">
        <v>61</v>
      </c>
      <c r="C20" s="145">
        <f t="shared" si="0"/>
        <v>3950</v>
      </c>
      <c r="D20" s="145"/>
      <c r="E20" s="145">
        <v>150</v>
      </c>
      <c r="F20" s="145">
        <v>3800</v>
      </c>
      <c r="G20" s="144" t="s">
        <v>62</v>
      </c>
      <c r="H20" s="144" t="s">
        <v>62</v>
      </c>
      <c r="I20" s="146" t="s">
        <v>20</v>
      </c>
      <c r="J20" s="144" t="s">
        <v>63</v>
      </c>
    </row>
    <row r="21" spans="1:10" s="128" customFormat="1" ht="19.5" customHeight="1">
      <c r="A21" s="138">
        <v>12</v>
      </c>
      <c r="B21" s="144" t="s">
        <v>64</v>
      </c>
      <c r="C21" s="145">
        <f t="shared" si="0"/>
        <v>1900</v>
      </c>
      <c r="D21" s="145"/>
      <c r="E21" s="145">
        <v>100</v>
      </c>
      <c r="F21" s="145">
        <v>1800</v>
      </c>
      <c r="G21" s="144" t="s">
        <v>65</v>
      </c>
      <c r="H21" s="144" t="s">
        <v>65</v>
      </c>
      <c r="I21" s="146" t="s">
        <v>20</v>
      </c>
      <c r="J21" s="144" t="s">
        <v>66</v>
      </c>
    </row>
    <row r="22" spans="1:10" s="128" customFormat="1" ht="19.5" customHeight="1">
      <c r="A22" s="138">
        <v>13</v>
      </c>
      <c r="B22" s="144" t="s">
        <v>67</v>
      </c>
      <c r="C22" s="145">
        <f t="shared" si="0"/>
        <v>600</v>
      </c>
      <c r="D22" s="145"/>
      <c r="E22" s="145">
        <v>100</v>
      </c>
      <c r="F22" s="145">
        <v>500</v>
      </c>
      <c r="G22" s="144" t="s">
        <v>68</v>
      </c>
      <c r="H22" s="144" t="s">
        <v>68</v>
      </c>
      <c r="I22" s="146" t="s">
        <v>20</v>
      </c>
      <c r="J22" s="144" t="s">
        <v>66</v>
      </c>
    </row>
    <row r="23" spans="1:10" s="129" customFormat="1" ht="23.25" customHeight="1">
      <c r="A23" s="152" t="s">
        <v>69</v>
      </c>
      <c r="B23" s="153" t="s">
        <v>70</v>
      </c>
      <c r="C23" s="143">
        <f>SUM(C24:C26)</f>
        <v>2005.5</v>
      </c>
      <c r="D23" s="143">
        <f>SUM(D24:D26)</f>
        <v>21</v>
      </c>
      <c r="E23" s="143">
        <f>SUM(E24:E26)</f>
        <v>1984.5</v>
      </c>
      <c r="F23" s="143"/>
      <c r="G23" s="153"/>
      <c r="H23" s="153"/>
      <c r="I23" s="160"/>
      <c r="J23" s="153"/>
    </row>
    <row r="24" spans="1:10" s="127" customFormat="1" ht="24" customHeight="1">
      <c r="A24" s="138">
        <v>14</v>
      </c>
      <c r="B24" s="144" t="s">
        <v>71</v>
      </c>
      <c r="C24" s="145">
        <f t="shared" si="0"/>
        <v>1255.5</v>
      </c>
      <c r="D24" s="145">
        <v>21</v>
      </c>
      <c r="E24" s="145">
        <v>1234.5</v>
      </c>
      <c r="F24" s="145"/>
      <c r="G24" s="144" t="s">
        <v>72</v>
      </c>
      <c r="H24" s="144" t="s">
        <v>73</v>
      </c>
      <c r="I24" s="146" t="s">
        <v>20</v>
      </c>
      <c r="J24" s="144"/>
    </row>
    <row r="25" spans="1:10" s="127" customFormat="1" ht="39.75" customHeight="1">
      <c r="A25" s="138">
        <v>15</v>
      </c>
      <c r="B25" s="146" t="s">
        <v>74</v>
      </c>
      <c r="C25" s="145">
        <f t="shared" si="0"/>
        <v>250</v>
      </c>
      <c r="D25" s="145"/>
      <c r="E25" s="145">
        <v>250</v>
      </c>
      <c r="F25" s="158"/>
      <c r="G25" s="146" t="s">
        <v>75</v>
      </c>
      <c r="H25" s="144" t="s">
        <v>76</v>
      </c>
      <c r="I25" s="146" t="s">
        <v>20</v>
      </c>
      <c r="J25" s="144" t="s">
        <v>77</v>
      </c>
    </row>
    <row r="26" spans="1:10" s="127" customFormat="1" ht="30" customHeight="1">
      <c r="A26" s="138">
        <v>16</v>
      </c>
      <c r="B26" s="144" t="s">
        <v>78</v>
      </c>
      <c r="C26" s="145">
        <f t="shared" si="0"/>
        <v>500</v>
      </c>
      <c r="D26" s="145"/>
      <c r="E26" s="145">
        <v>500</v>
      </c>
      <c r="F26" s="158"/>
      <c r="G26" s="146" t="s">
        <v>79</v>
      </c>
      <c r="H26" s="144" t="s">
        <v>19</v>
      </c>
      <c r="I26" s="146" t="s">
        <v>20</v>
      </c>
      <c r="J26" s="146" t="s">
        <v>80</v>
      </c>
    </row>
    <row r="27" spans="1:10" s="131" customFormat="1" ht="21.75" customHeight="1">
      <c r="A27" s="141" t="s">
        <v>81</v>
      </c>
      <c r="B27" s="142" t="s">
        <v>82</v>
      </c>
      <c r="C27" s="143">
        <f>SUM(C28:C35)</f>
        <v>9100</v>
      </c>
      <c r="D27" s="143"/>
      <c r="E27" s="143">
        <f>SUM(E28:E35)</f>
        <v>2800</v>
      </c>
      <c r="F27" s="143">
        <f>SUM(F28:F35)</f>
        <v>6300</v>
      </c>
      <c r="G27" s="142"/>
      <c r="H27" s="142"/>
      <c r="I27" s="155"/>
      <c r="J27" s="142"/>
    </row>
    <row r="28" spans="1:10" s="127" customFormat="1" ht="39" customHeight="1">
      <c r="A28" s="138">
        <v>17</v>
      </c>
      <c r="B28" s="144" t="s">
        <v>83</v>
      </c>
      <c r="C28" s="145">
        <f t="shared" si="0"/>
        <v>1500</v>
      </c>
      <c r="D28" s="145"/>
      <c r="E28" s="145">
        <v>1500</v>
      </c>
      <c r="F28" s="145"/>
      <c r="G28" s="144" t="s">
        <v>84</v>
      </c>
      <c r="H28" s="144" t="s">
        <v>85</v>
      </c>
      <c r="I28" s="146" t="s">
        <v>20</v>
      </c>
      <c r="J28" s="144" t="s">
        <v>86</v>
      </c>
    </row>
    <row r="29" spans="1:10" s="127" customFormat="1" ht="21" customHeight="1">
      <c r="A29" s="138">
        <v>18</v>
      </c>
      <c r="B29" s="146" t="s">
        <v>87</v>
      </c>
      <c r="C29" s="145">
        <f t="shared" si="0"/>
        <v>200</v>
      </c>
      <c r="D29" s="145"/>
      <c r="E29" s="145"/>
      <c r="F29" s="145">
        <v>200</v>
      </c>
      <c r="G29" s="144" t="s">
        <v>88</v>
      </c>
      <c r="H29" s="144" t="s">
        <v>89</v>
      </c>
      <c r="I29" s="146" t="s">
        <v>90</v>
      </c>
      <c r="J29" s="144"/>
    </row>
    <row r="30" spans="1:10" s="127" customFormat="1" ht="36">
      <c r="A30" s="138">
        <v>19</v>
      </c>
      <c r="B30" s="146" t="s">
        <v>91</v>
      </c>
      <c r="C30" s="145">
        <f t="shared" si="0"/>
        <v>5200</v>
      </c>
      <c r="D30" s="145"/>
      <c r="E30" s="145">
        <v>200</v>
      </c>
      <c r="F30" s="145">
        <v>5000</v>
      </c>
      <c r="G30" s="146" t="s">
        <v>92</v>
      </c>
      <c r="H30" s="146" t="s">
        <v>93</v>
      </c>
      <c r="I30" s="146" t="s">
        <v>20</v>
      </c>
      <c r="J30" s="146" t="s">
        <v>94</v>
      </c>
    </row>
    <row r="31" spans="1:10" s="127" customFormat="1" ht="26.25" customHeight="1">
      <c r="A31" s="138">
        <v>20</v>
      </c>
      <c r="B31" s="146" t="s">
        <v>95</v>
      </c>
      <c r="C31" s="145">
        <f t="shared" si="0"/>
        <v>800</v>
      </c>
      <c r="D31" s="145"/>
      <c r="E31" s="145">
        <v>800</v>
      </c>
      <c r="F31" s="145"/>
      <c r="G31" s="146" t="s">
        <v>96</v>
      </c>
      <c r="H31" s="146" t="s">
        <v>97</v>
      </c>
      <c r="I31" s="146" t="s">
        <v>20</v>
      </c>
      <c r="J31" s="146" t="s">
        <v>98</v>
      </c>
    </row>
    <row r="32" spans="1:10" s="132" customFormat="1" ht="28.5" customHeight="1">
      <c r="A32" s="138">
        <v>21</v>
      </c>
      <c r="B32" s="146" t="s">
        <v>99</v>
      </c>
      <c r="C32" s="145">
        <v>300</v>
      </c>
      <c r="D32" s="145"/>
      <c r="E32" s="145"/>
      <c r="F32" s="145">
        <v>300</v>
      </c>
      <c r="G32" s="146" t="s">
        <v>100</v>
      </c>
      <c r="H32" s="146" t="s">
        <v>101</v>
      </c>
      <c r="I32" s="146" t="s">
        <v>90</v>
      </c>
      <c r="J32" s="144"/>
    </row>
    <row r="33" spans="1:10" s="132" customFormat="1" ht="30" customHeight="1">
      <c r="A33" s="138">
        <v>22</v>
      </c>
      <c r="B33" s="146" t="s">
        <v>102</v>
      </c>
      <c r="C33" s="145">
        <v>500</v>
      </c>
      <c r="D33" s="145"/>
      <c r="E33" s="145"/>
      <c r="F33" s="145">
        <v>500</v>
      </c>
      <c r="G33" s="146" t="s">
        <v>103</v>
      </c>
      <c r="H33" s="146" t="s">
        <v>104</v>
      </c>
      <c r="I33" s="146" t="s">
        <v>90</v>
      </c>
      <c r="J33" s="144"/>
    </row>
    <row r="34" spans="1:10" s="132" customFormat="1" ht="28.5" customHeight="1">
      <c r="A34" s="138">
        <v>23</v>
      </c>
      <c r="B34" s="146" t="s">
        <v>105</v>
      </c>
      <c r="C34" s="145">
        <v>300</v>
      </c>
      <c r="D34" s="145"/>
      <c r="E34" s="145"/>
      <c r="F34" s="145">
        <v>300</v>
      </c>
      <c r="G34" s="146" t="s">
        <v>106</v>
      </c>
      <c r="H34" s="146" t="s">
        <v>107</v>
      </c>
      <c r="I34" s="146" t="s">
        <v>90</v>
      </c>
      <c r="J34" s="144"/>
    </row>
    <row r="35" spans="1:10" s="2" customFormat="1" ht="28.5" customHeight="1">
      <c r="A35" s="138">
        <v>24</v>
      </c>
      <c r="B35" s="147" t="s">
        <v>108</v>
      </c>
      <c r="C35" s="148">
        <v>300</v>
      </c>
      <c r="D35" s="148"/>
      <c r="E35" s="148">
        <v>300</v>
      </c>
      <c r="F35" s="148"/>
      <c r="G35" s="149" t="s">
        <v>109</v>
      </c>
      <c r="H35" s="149" t="s">
        <v>109</v>
      </c>
      <c r="I35" s="149" t="s">
        <v>39</v>
      </c>
      <c r="J35" s="149" t="s">
        <v>110</v>
      </c>
    </row>
    <row r="36" spans="1:10" s="131" customFormat="1" ht="18" customHeight="1">
      <c r="A36" s="141" t="s">
        <v>111</v>
      </c>
      <c r="B36" s="142" t="s">
        <v>112</v>
      </c>
      <c r="C36" s="143">
        <f>SUM(C37:C42)</f>
        <v>5033</v>
      </c>
      <c r="D36" s="143">
        <f>SUM(D37:D42)</f>
        <v>670</v>
      </c>
      <c r="E36" s="143">
        <f>SUM(E37:E42)</f>
        <v>1863</v>
      </c>
      <c r="F36" s="143">
        <f>SUM(F37:F42)</f>
        <v>2500</v>
      </c>
      <c r="G36" s="142"/>
      <c r="H36" s="142"/>
      <c r="I36" s="155"/>
      <c r="J36" s="142"/>
    </row>
    <row r="37" spans="1:10" s="127" customFormat="1" ht="27.75" customHeight="1">
      <c r="A37" s="138">
        <v>25</v>
      </c>
      <c r="B37" s="146" t="s">
        <v>113</v>
      </c>
      <c r="C37" s="145">
        <f t="shared" si="0"/>
        <v>200</v>
      </c>
      <c r="D37" s="145">
        <v>140</v>
      </c>
      <c r="E37" s="145">
        <v>60</v>
      </c>
      <c r="F37" s="145"/>
      <c r="G37" s="144" t="s">
        <v>114</v>
      </c>
      <c r="H37" s="144" t="s">
        <v>115</v>
      </c>
      <c r="I37" s="146" t="s">
        <v>20</v>
      </c>
      <c r="J37" s="144"/>
    </row>
    <row r="38" spans="1:10" s="128" customFormat="1" ht="93.75" customHeight="1">
      <c r="A38" s="138">
        <v>26</v>
      </c>
      <c r="B38" s="146" t="s">
        <v>116</v>
      </c>
      <c r="C38" s="145">
        <v>1600</v>
      </c>
      <c r="D38" s="145">
        <v>430</v>
      </c>
      <c r="E38" s="145">
        <v>1170</v>
      </c>
      <c r="F38" s="145"/>
      <c r="G38" s="146" t="s">
        <v>117</v>
      </c>
      <c r="H38" s="146" t="s">
        <v>118</v>
      </c>
      <c r="I38" s="146" t="s">
        <v>20</v>
      </c>
      <c r="J38" s="144"/>
    </row>
    <row r="39" spans="1:10" ht="40.5" customHeight="1">
      <c r="A39" s="138">
        <v>27</v>
      </c>
      <c r="B39" s="146" t="s">
        <v>119</v>
      </c>
      <c r="C39" s="145">
        <f t="shared" si="0"/>
        <v>83</v>
      </c>
      <c r="D39" s="145"/>
      <c r="E39" s="145">
        <v>83</v>
      </c>
      <c r="F39" s="145"/>
      <c r="G39" s="144" t="s">
        <v>120</v>
      </c>
      <c r="H39" s="146" t="s">
        <v>121</v>
      </c>
      <c r="I39" s="146" t="s">
        <v>20</v>
      </c>
      <c r="J39" s="146" t="s">
        <v>122</v>
      </c>
    </row>
    <row r="40" spans="1:10" ht="87" customHeight="1">
      <c r="A40" s="138">
        <v>28</v>
      </c>
      <c r="B40" s="146" t="s">
        <v>123</v>
      </c>
      <c r="C40" s="145">
        <f t="shared" si="0"/>
        <v>2600</v>
      </c>
      <c r="D40" s="145">
        <v>100</v>
      </c>
      <c r="E40" s="145">
        <v>500</v>
      </c>
      <c r="F40" s="145">
        <v>2000</v>
      </c>
      <c r="G40" s="146" t="s">
        <v>124</v>
      </c>
      <c r="H40" s="146" t="s">
        <v>125</v>
      </c>
      <c r="I40" s="146" t="s">
        <v>20</v>
      </c>
      <c r="J40" s="146" t="s">
        <v>126</v>
      </c>
    </row>
    <row r="41" spans="1:10" ht="42.75" customHeight="1">
      <c r="A41" s="138">
        <v>29</v>
      </c>
      <c r="B41" s="146" t="s">
        <v>127</v>
      </c>
      <c r="C41" s="145">
        <f t="shared" si="0"/>
        <v>500</v>
      </c>
      <c r="D41" s="145"/>
      <c r="E41" s="145"/>
      <c r="F41" s="145">
        <v>500</v>
      </c>
      <c r="G41" s="146" t="s">
        <v>128</v>
      </c>
      <c r="H41" s="146" t="s">
        <v>129</v>
      </c>
      <c r="I41" s="146" t="s">
        <v>90</v>
      </c>
      <c r="J41" s="146"/>
    </row>
    <row r="42" spans="1:10" ht="39" customHeight="1">
      <c r="A42" s="138">
        <v>30</v>
      </c>
      <c r="B42" s="146" t="s">
        <v>130</v>
      </c>
      <c r="C42" s="145">
        <f t="shared" si="0"/>
        <v>50</v>
      </c>
      <c r="D42" s="145"/>
      <c r="E42" s="145">
        <v>50</v>
      </c>
      <c r="F42" s="145"/>
      <c r="G42" s="146" t="s">
        <v>131</v>
      </c>
      <c r="H42" s="146" t="s">
        <v>132</v>
      </c>
      <c r="I42" s="146" t="s">
        <v>20</v>
      </c>
      <c r="J42" s="146"/>
    </row>
    <row r="43" spans="1:10" ht="33" customHeight="1">
      <c r="A43" s="154" t="s">
        <v>133</v>
      </c>
      <c r="B43" s="155" t="s">
        <v>134</v>
      </c>
      <c r="C43" s="145">
        <f>C44</f>
        <v>300</v>
      </c>
      <c r="D43" s="145"/>
      <c r="E43" s="145">
        <f aca="true" t="shared" si="1" ref="E43:J43">E44</f>
        <v>300</v>
      </c>
      <c r="F43" s="145"/>
      <c r="G43" s="146" t="str">
        <f t="shared" si="1"/>
        <v>乐业县、雅长林场</v>
      </c>
      <c r="H43" s="146" t="str">
        <f t="shared" si="1"/>
        <v>雅长兰科植物国家级自然保护区</v>
      </c>
      <c r="I43" s="161" t="str">
        <f t="shared" si="1"/>
        <v>原地库</v>
      </c>
      <c r="J43" s="161">
        <f t="shared" si="1"/>
        <v>0</v>
      </c>
    </row>
    <row r="44" spans="1:10" s="127" customFormat="1" ht="29.25" customHeight="1">
      <c r="A44" s="138">
        <v>31</v>
      </c>
      <c r="B44" s="146" t="s">
        <v>135</v>
      </c>
      <c r="C44" s="145">
        <f>D44+E44+F44</f>
        <v>300</v>
      </c>
      <c r="D44" s="145"/>
      <c r="E44" s="145">
        <v>300</v>
      </c>
      <c r="F44" s="145"/>
      <c r="G44" s="146" t="s">
        <v>136</v>
      </c>
      <c r="H44" s="146" t="s">
        <v>137</v>
      </c>
      <c r="I44" s="146" t="s">
        <v>90</v>
      </c>
      <c r="J44" s="144"/>
    </row>
    <row r="45" spans="1:10" s="133" customFormat="1" ht="23.25" customHeight="1">
      <c r="A45" s="156" t="s">
        <v>138</v>
      </c>
      <c r="B45" s="155" t="s">
        <v>139</v>
      </c>
      <c r="C45" s="145">
        <f t="shared" si="0"/>
        <v>200</v>
      </c>
      <c r="D45" s="143">
        <f>D46</f>
        <v>0</v>
      </c>
      <c r="E45" s="143">
        <f>E46</f>
        <v>200</v>
      </c>
      <c r="F45" s="143">
        <f>F46</f>
        <v>0</v>
      </c>
      <c r="G45" s="155"/>
      <c r="H45" s="155"/>
      <c r="I45" s="155"/>
      <c r="J45" s="155"/>
    </row>
    <row r="46" spans="1:10" ht="30.75" customHeight="1">
      <c r="A46" s="138">
        <v>32</v>
      </c>
      <c r="B46" s="146" t="s">
        <v>140</v>
      </c>
      <c r="C46" s="145">
        <f t="shared" si="0"/>
        <v>200</v>
      </c>
      <c r="D46" s="145"/>
      <c r="E46" s="145">
        <v>200</v>
      </c>
      <c r="F46" s="145"/>
      <c r="G46" s="146" t="s">
        <v>141</v>
      </c>
      <c r="H46" s="146" t="s">
        <v>142</v>
      </c>
      <c r="I46" s="146" t="s">
        <v>20</v>
      </c>
      <c r="J46" s="146" t="s">
        <v>143</v>
      </c>
    </row>
    <row r="47" spans="1:10" s="134" customFormat="1" ht="23.25" customHeight="1">
      <c r="A47" s="156" t="s">
        <v>144</v>
      </c>
      <c r="B47" s="142" t="s">
        <v>145</v>
      </c>
      <c r="C47" s="143">
        <f>C48</f>
        <v>100</v>
      </c>
      <c r="D47" s="143"/>
      <c r="E47" s="143">
        <f>E48</f>
        <v>100</v>
      </c>
      <c r="F47" s="143"/>
      <c r="G47" s="142"/>
      <c r="H47" s="142"/>
      <c r="I47" s="155"/>
      <c r="J47" s="142"/>
    </row>
    <row r="48" spans="1:10" ht="30.75" customHeight="1">
      <c r="A48" s="138">
        <v>33</v>
      </c>
      <c r="B48" s="144" t="s">
        <v>146</v>
      </c>
      <c r="C48" s="145">
        <f t="shared" si="0"/>
        <v>100</v>
      </c>
      <c r="D48" s="145"/>
      <c r="E48" s="145">
        <v>100</v>
      </c>
      <c r="F48" s="145"/>
      <c r="G48" s="144" t="s">
        <v>147</v>
      </c>
      <c r="H48" s="144" t="s">
        <v>19</v>
      </c>
      <c r="I48" s="146" t="s">
        <v>90</v>
      </c>
      <c r="J48" s="161"/>
    </row>
    <row r="49" spans="3:6" ht="15">
      <c r="C49" s="157"/>
      <c r="D49" s="157"/>
      <c r="E49" s="157"/>
      <c r="F49" s="157"/>
    </row>
    <row r="50" spans="3:5" ht="15">
      <c r="C50" s="157"/>
      <c r="D50" s="157"/>
      <c r="E50" s="157"/>
    </row>
  </sheetData>
  <sheetProtection/>
  <mergeCells count="10">
    <mergeCell ref="A1:J1"/>
    <mergeCell ref="I2:J2"/>
    <mergeCell ref="C3:J3"/>
    <mergeCell ref="C4:F4"/>
    <mergeCell ref="A3:A5"/>
    <mergeCell ref="B3:B5"/>
    <mergeCell ref="G4:G5"/>
    <mergeCell ref="H4:H5"/>
    <mergeCell ref="I4:I5"/>
    <mergeCell ref="J4:J5"/>
  </mergeCells>
  <printOptions horizontalCentered="1"/>
  <pageMargins left="0.1968503937007874" right="0.1968503937007874" top="0.5905511811023623" bottom="0.3937007874015748" header="0.3937007874015748" footer="0.31496062992125984"/>
  <pageSetup horizontalDpi="600" verticalDpi="600" orientation="landscape" paperSize="9"/>
  <headerFooter alignWithMargins="0">
    <oddFooter>&amp;C&amp;"黑体,常规"第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3"/>
  <sheetViews>
    <sheetView zoomScale="85" zoomScaleNormal="85" workbookViewId="0" topLeftCell="B1">
      <pane xSplit="1" ySplit="7" topLeftCell="C32" activePane="bottomRight" state="frozen"/>
      <selection pane="bottomRight" activeCell="AC1" sqref="AC1"/>
    </sheetView>
  </sheetViews>
  <sheetFormatPr defaultColWidth="9.00390625" defaultRowHeight="14.25"/>
  <cols>
    <col min="1" max="1" width="4.625" style="89" bestFit="1" customWidth="1"/>
    <col min="2" max="2" width="13.00390625" style="89" customWidth="1"/>
    <col min="3" max="3" width="8.375" style="89" customWidth="1"/>
    <col min="4" max="4" width="6.375" style="89" bestFit="1" customWidth="1"/>
    <col min="5" max="6" width="7.625" style="89" bestFit="1" customWidth="1"/>
    <col min="7" max="7" width="6.625" style="89" bestFit="1" customWidth="1"/>
    <col min="8" max="9" width="4.875" style="89" bestFit="1" customWidth="1"/>
    <col min="10" max="10" width="6.625" style="89" bestFit="1" customWidth="1"/>
    <col min="11" max="11" width="4.875" style="89" bestFit="1" customWidth="1"/>
    <col min="12" max="12" width="4.625" style="89" bestFit="1" customWidth="1"/>
    <col min="13" max="14" width="4.625" style="89" hidden="1" customWidth="1"/>
    <col min="15" max="15" width="4.875" style="89" bestFit="1" customWidth="1"/>
    <col min="16" max="16" width="4.625" style="89" bestFit="1" customWidth="1"/>
    <col min="17" max="17" width="5.375" style="89" bestFit="1" customWidth="1"/>
    <col min="18" max="20" width="4.625" style="89" bestFit="1" customWidth="1"/>
    <col min="21" max="21" width="6.625" style="89" bestFit="1" customWidth="1"/>
    <col min="22" max="22" width="7.75390625" style="89" customWidth="1"/>
    <col min="23" max="23" width="7.625" style="89" bestFit="1" customWidth="1"/>
    <col min="24" max="24" width="5.875" style="89" customWidth="1"/>
    <col min="25" max="25" width="6.125" style="89" customWidth="1"/>
    <col min="26" max="27" width="4.875" style="89" bestFit="1" customWidth="1"/>
    <col min="28" max="28" width="5.875" style="89" customWidth="1"/>
    <col min="29" max="16384" width="9.00390625" style="89" customWidth="1"/>
  </cols>
  <sheetData>
    <row r="1" spans="1:28" ht="29.25" customHeight="1">
      <c r="A1" s="90" t="s">
        <v>148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ht="15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123" t="s">
        <v>1</v>
      </c>
      <c r="Z2" s="123"/>
      <c r="AA2" s="123"/>
      <c r="AB2" s="123"/>
    </row>
    <row r="3" spans="1:28" ht="19.5" customHeight="1">
      <c r="A3" s="92" t="s">
        <v>149</v>
      </c>
      <c r="B3" s="92" t="s">
        <v>150</v>
      </c>
      <c r="C3" s="92" t="s">
        <v>151</v>
      </c>
      <c r="D3" s="93" t="s">
        <v>152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</row>
    <row r="4" spans="1:28" ht="27" customHeight="1">
      <c r="A4" s="94"/>
      <c r="B4" s="94"/>
      <c r="C4" s="94"/>
      <c r="D4" s="95" t="s">
        <v>153</v>
      </c>
      <c r="E4" s="92" t="s">
        <v>154</v>
      </c>
      <c r="F4" s="92"/>
      <c r="G4" s="92" t="s">
        <v>155</v>
      </c>
      <c r="H4" s="92"/>
      <c r="I4" s="92"/>
      <c r="J4" s="92"/>
      <c r="K4" s="92"/>
      <c r="L4" s="92"/>
      <c r="M4" s="92"/>
      <c r="N4" s="92"/>
      <c r="O4" s="92"/>
      <c r="P4" s="92"/>
      <c r="Q4" s="92" t="s">
        <v>156</v>
      </c>
      <c r="R4" s="92"/>
      <c r="S4" s="92" t="s">
        <v>157</v>
      </c>
      <c r="T4" s="92"/>
      <c r="U4" s="92" t="s">
        <v>158</v>
      </c>
      <c r="V4" s="92"/>
      <c r="W4" s="92" t="s">
        <v>159</v>
      </c>
      <c r="X4" s="92"/>
      <c r="Y4" s="124" t="s">
        <v>160</v>
      </c>
      <c r="Z4" s="125"/>
      <c r="AA4" s="92" t="s">
        <v>161</v>
      </c>
      <c r="AB4" s="92"/>
    </row>
    <row r="5" spans="1:28" ht="18.75" customHeight="1">
      <c r="A5" s="94"/>
      <c r="B5" s="94"/>
      <c r="C5" s="94"/>
      <c r="D5" s="96"/>
      <c r="E5" s="95" t="s">
        <v>162</v>
      </c>
      <c r="F5" s="95" t="s">
        <v>163</v>
      </c>
      <c r="G5" s="95" t="s">
        <v>162</v>
      </c>
      <c r="H5" s="95" t="s">
        <v>163</v>
      </c>
      <c r="I5" s="105" t="s">
        <v>162</v>
      </c>
      <c r="J5" s="95" t="s">
        <v>163</v>
      </c>
      <c r="K5" s="95" t="s">
        <v>162</v>
      </c>
      <c r="L5" s="95" t="s">
        <v>163</v>
      </c>
      <c r="M5" s="95" t="s">
        <v>162</v>
      </c>
      <c r="N5" s="95" t="s">
        <v>163</v>
      </c>
      <c r="O5" s="95" t="s">
        <v>162</v>
      </c>
      <c r="P5" s="95" t="s">
        <v>163</v>
      </c>
      <c r="Q5" s="95" t="s">
        <v>162</v>
      </c>
      <c r="R5" s="95" t="s">
        <v>163</v>
      </c>
      <c r="S5" s="95" t="s">
        <v>162</v>
      </c>
      <c r="T5" s="95" t="s">
        <v>163</v>
      </c>
      <c r="U5" s="95" t="s">
        <v>162</v>
      </c>
      <c r="V5" s="95" t="s">
        <v>163</v>
      </c>
      <c r="W5" s="95" t="s">
        <v>162</v>
      </c>
      <c r="X5" s="95" t="s">
        <v>163</v>
      </c>
      <c r="Y5" s="95" t="s">
        <v>162</v>
      </c>
      <c r="Z5" s="95" t="s">
        <v>163</v>
      </c>
      <c r="AA5" s="95" t="s">
        <v>162</v>
      </c>
      <c r="AB5" s="95" t="s">
        <v>163</v>
      </c>
    </row>
    <row r="6" spans="1:28" ht="18.75" customHeight="1">
      <c r="A6" s="97"/>
      <c r="B6" s="97"/>
      <c r="C6" s="97"/>
      <c r="D6" s="96"/>
      <c r="E6" s="103"/>
      <c r="F6" s="103"/>
      <c r="G6" s="95" t="s">
        <v>164</v>
      </c>
      <c r="H6" s="115"/>
      <c r="I6" s="95" t="s">
        <v>165</v>
      </c>
      <c r="J6" s="115"/>
      <c r="K6" s="95" t="s">
        <v>166</v>
      </c>
      <c r="L6" s="115"/>
      <c r="M6" s="95" t="s">
        <v>167</v>
      </c>
      <c r="N6" s="115"/>
      <c r="O6" s="95" t="s">
        <v>168</v>
      </c>
      <c r="P6" s="95"/>
      <c r="Q6" s="95"/>
      <c r="R6" s="95"/>
      <c r="S6" s="95"/>
      <c r="T6" s="118"/>
      <c r="U6" s="103"/>
      <c r="V6" s="103"/>
      <c r="W6" s="103"/>
      <c r="X6" s="103"/>
      <c r="Y6" s="103"/>
      <c r="Z6" s="103"/>
      <c r="AA6" s="95"/>
      <c r="AB6" s="95"/>
    </row>
    <row r="7" spans="1:30" ht="18.75" customHeight="1">
      <c r="A7" s="98" t="s">
        <v>169</v>
      </c>
      <c r="B7" s="99"/>
      <c r="C7" s="98" t="s">
        <v>170</v>
      </c>
      <c r="D7" s="100">
        <f aca="true" t="shared" si="0" ref="D7:AB7">D17+D21+D24+D31+D33+D39+D42+D45+D49+D14+D27+D8</f>
        <v>54611</v>
      </c>
      <c r="E7" s="116">
        <f t="shared" si="0"/>
        <v>43177.5</v>
      </c>
      <c r="F7" s="116">
        <f t="shared" si="0"/>
        <v>11433.5</v>
      </c>
      <c r="G7" s="116">
        <f t="shared" si="0"/>
        <v>5688.5</v>
      </c>
      <c r="H7" s="116">
        <f t="shared" si="0"/>
        <v>-565</v>
      </c>
      <c r="I7" s="116">
        <f t="shared" si="0"/>
        <v>2546</v>
      </c>
      <c r="J7" s="116">
        <f t="shared" si="0"/>
        <v>-848.5</v>
      </c>
      <c r="K7" s="116">
        <f t="shared" si="0"/>
        <v>2578</v>
      </c>
      <c r="L7" s="116">
        <f t="shared" si="0"/>
        <v>150</v>
      </c>
      <c r="M7" s="116">
        <f t="shared" si="0"/>
        <v>0</v>
      </c>
      <c r="N7" s="116">
        <f t="shared" si="0"/>
        <v>0</v>
      </c>
      <c r="O7" s="116">
        <f t="shared" si="0"/>
        <v>1018</v>
      </c>
      <c r="P7" s="116">
        <f t="shared" si="0"/>
        <v>100</v>
      </c>
      <c r="Q7" s="116">
        <f t="shared" si="0"/>
        <v>1956</v>
      </c>
      <c r="R7" s="116">
        <f t="shared" si="0"/>
        <v>-462</v>
      </c>
      <c r="S7" s="116">
        <f t="shared" si="0"/>
        <v>772</v>
      </c>
      <c r="T7" s="116">
        <f t="shared" si="0"/>
        <v>-30</v>
      </c>
      <c r="U7" s="116">
        <f t="shared" si="0"/>
        <v>5368.5</v>
      </c>
      <c r="V7" s="116">
        <f t="shared" si="0"/>
        <v>4238</v>
      </c>
      <c r="W7" s="116">
        <f t="shared" si="0"/>
        <v>13581.5</v>
      </c>
      <c r="X7" s="116">
        <f t="shared" si="0"/>
        <v>4182</v>
      </c>
      <c r="Y7" s="116">
        <f t="shared" si="0"/>
        <v>8409</v>
      </c>
      <c r="Z7" s="116">
        <f t="shared" si="0"/>
        <v>4254</v>
      </c>
      <c r="AA7" s="116">
        <f t="shared" si="0"/>
        <v>1260</v>
      </c>
      <c r="AB7" s="116">
        <f t="shared" si="0"/>
        <v>415</v>
      </c>
      <c r="AD7" s="126"/>
    </row>
    <row r="8" spans="1:28" ht="18.75" customHeight="1">
      <c r="A8" s="101">
        <v>1</v>
      </c>
      <c r="B8" s="102" t="s">
        <v>171</v>
      </c>
      <c r="C8" s="98" t="s">
        <v>172</v>
      </c>
      <c r="D8" s="103">
        <f aca="true" t="shared" si="1" ref="D8:D41">E8+F8</f>
        <v>4895</v>
      </c>
      <c r="E8" s="95">
        <f aca="true" t="shared" si="2" ref="E8:F41">G8+I8+K8+M8+O8+Q8+S8+U8+W8+Y8+AA8</f>
        <v>4235</v>
      </c>
      <c r="F8" s="95">
        <f t="shared" si="2"/>
        <v>660</v>
      </c>
      <c r="G8" s="95">
        <f aca="true" t="shared" si="3" ref="G8:AA8">G9+G10+G11+G12+G13</f>
        <v>420</v>
      </c>
      <c r="H8" s="95">
        <f t="shared" si="3"/>
        <v>40</v>
      </c>
      <c r="I8" s="95">
        <f t="shared" si="3"/>
        <v>150</v>
      </c>
      <c r="J8" s="95"/>
      <c r="K8" s="95">
        <f t="shared" si="3"/>
        <v>380</v>
      </c>
      <c r="L8" s="95"/>
      <c r="M8" s="95"/>
      <c r="N8" s="95">
        <f t="shared" si="3"/>
        <v>0</v>
      </c>
      <c r="O8" s="95"/>
      <c r="P8" s="95"/>
      <c r="Q8" s="95"/>
      <c r="R8" s="95"/>
      <c r="S8" s="95"/>
      <c r="T8" s="95"/>
      <c r="U8" s="95">
        <f t="shared" si="3"/>
        <v>1952</v>
      </c>
      <c r="V8" s="95">
        <f t="shared" si="3"/>
        <v>220</v>
      </c>
      <c r="W8" s="95">
        <f t="shared" si="3"/>
        <v>1223</v>
      </c>
      <c r="X8" s="95">
        <f t="shared" si="3"/>
        <v>400</v>
      </c>
      <c r="Y8" s="95">
        <f t="shared" si="3"/>
        <v>50</v>
      </c>
      <c r="Z8" s="95"/>
      <c r="AA8" s="95">
        <f t="shared" si="3"/>
        <v>60</v>
      </c>
      <c r="AB8" s="95"/>
    </row>
    <row r="9" spans="1:28" ht="18.75" customHeight="1">
      <c r="A9" s="101"/>
      <c r="B9" s="101"/>
      <c r="C9" s="104" t="s">
        <v>173</v>
      </c>
      <c r="D9" s="105">
        <f t="shared" si="1"/>
        <v>2979</v>
      </c>
      <c r="E9" s="105">
        <f t="shared" si="2"/>
        <v>2774</v>
      </c>
      <c r="F9" s="105">
        <f t="shared" si="2"/>
        <v>205</v>
      </c>
      <c r="G9" s="105">
        <v>210</v>
      </c>
      <c r="H9" s="105"/>
      <c r="I9" s="105"/>
      <c r="J9" s="105"/>
      <c r="K9" s="105">
        <v>380</v>
      </c>
      <c r="L9" s="105"/>
      <c r="M9" s="105"/>
      <c r="N9" s="105">
        <v>0</v>
      </c>
      <c r="O9" s="105"/>
      <c r="P9" s="105"/>
      <c r="Q9" s="105"/>
      <c r="R9" s="105"/>
      <c r="S9" s="105"/>
      <c r="T9" s="105"/>
      <c r="U9" s="105">
        <v>1449</v>
      </c>
      <c r="V9" s="105">
        <v>20</v>
      </c>
      <c r="W9" s="105">
        <v>665</v>
      </c>
      <c r="X9" s="105">
        <v>185</v>
      </c>
      <c r="Y9" s="105">
        <v>50</v>
      </c>
      <c r="Z9" s="105"/>
      <c r="AA9" s="105">
        <v>20</v>
      </c>
      <c r="AB9" s="105"/>
    </row>
    <row r="10" spans="1:28" ht="18.75" customHeight="1">
      <c r="A10" s="101"/>
      <c r="B10" s="101"/>
      <c r="C10" s="104" t="s">
        <v>174</v>
      </c>
      <c r="D10" s="105">
        <f t="shared" si="1"/>
        <v>779</v>
      </c>
      <c r="E10" s="105">
        <f t="shared" si="2"/>
        <v>674</v>
      </c>
      <c r="F10" s="105">
        <f t="shared" si="2"/>
        <v>105</v>
      </c>
      <c r="G10" s="105"/>
      <c r="H10" s="105"/>
      <c r="I10" s="105">
        <v>150</v>
      </c>
      <c r="J10" s="105"/>
      <c r="K10" s="105"/>
      <c r="L10" s="105"/>
      <c r="M10" s="105"/>
      <c r="N10" s="105">
        <v>0</v>
      </c>
      <c r="O10" s="105"/>
      <c r="P10" s="105"/>
      <c r="Q10" s="105"/>
      <c r="R10" s="105"/>
      <c r="S10" s="105"/>
      <c r="T10" s="105"/>
      <c r="U10" s="105">
        <v>275</v>
      </c>
      <c r="V10" s="105">
        <v>50</v>
      </c>
      <c r="W10" s="105">
        <v>239</v>
      </c>
      <c r="X10" s="105">
        <v>55</v>
      </c>
      <c r="Y10" s="105"/>
      <c r="Z10" s="105"/>
      <c r="AA10" s="105">
        <v>10</v>
      </c>
      <c r="AB10" s="105"/>
    </row>
    <row r="11" spans="1:28" ht="18.75" customHeight="1">
      <c r="A11" s="101"/>
      <c r="B11" s="101"/>
      <c r="C11" s="104" t="s">
        <v>175</v>
      </c>
      <c r="D11" s="105">
        <f t="shared" si="1"/>
        <v>375</v>
      </c>
      <c r="E11" s="105">
        <f t="shared" si="2"/>
        <v>245</v>
      </c>
      <c r="F11" s="105">
        <f t="shared" si="2"/>
        <v>130</v>
      </c>
      <c r="G11" s="105">
        <v>150</v>
      </c>
      <c r="H11" s="105"/>
      <c r="I11" s="105"/>
      <c r="J11" s="105"/>
      <c r="K11" s="105"/>
      <c r="L11" s="105"/>
      <c r="M11" s="105"/>
      <c r="N11" s="105">
        <v>0</v>
      </c>
      <c r="O11" s="105"/>
      <c r="P11" s="105"/>
      <c r="Q11" s="105"/>
      <c r="R11" s="105"/>
      <c r="S11" s="105"/>
      <c r="T11" s="105"/>
      <c r="U11" s="105">
        <v>60</v>
      </c>
      <c r="V11" s="105">
        <v>50</v>
      </c>
      <c r="W11" s="105">
        <v>20</v>
      </c>
      <c r="X11" s="105">
        <v>80</v>
      </c>
      <c r="Y11" s="105"/>
      <c r="Z11" s="105"/>
      <c r="AA11" s="105">
        <v>15</v>
      </c>
      <c r="AB11" s="105"/>
    </row>
    <row r="12" spans="1:28" ht="18.75" customHeight="1">
      <c r="A12" s="101"/>
      <c r="B12" s="101"/>
      <c r="C12" s="104" t="s">
        <v>176</v>
      </c>
      <c r="D12" s="105">
        <f t="shared" si="1"/>
        <v>327</v>
      </c>
      <c r="E12" s="105">
        <f t="shared" si="2"/>
        <v>217</v>
      </c>
      <c r="F12" s="105">
        <f t="shared" si="2"/>
        <v>110</v>
      </c>
      <c r="G12" s="105">
        <v>60</v>
      </c>
      <c r="H12" s="105">
        <v>40</v>
      </c>
      <c r="I12" s="105"/>
      <c r="J12" s="105"/>
      <c r="K12" s="105"/>
      <c r="L12" s="105"/>
      <c r="M12" s="105"/>
      <c r="N12" s="105">
        <v>0</v>
      </c>
      <c r="O12" s="105"/>
      <c r="P12" s="105"/>
      <c r="Q12" s="105"/>
      <c r="R12" s="105"/>
      <c r="S12" s="105"/>
      <c r="T12" s="105"/>
      <c r="U12" s="105">
        <v>48</v>
      </c>
      <c r="V12" s="105">
        <v>20</v>
      </c>
      <c r="W12" s="105">
        <v>94</v>
      </c>
      <c r="X12" s="105">
        <v>50</v>
      </c>
      <c r="Y12" s="105"/>
      <c r="Z12" s="105"/>
      <c r="AA12" s="105">
        <v>15</v>
      </c>
      <c r="AB12" s="105"/>
    </row>
    <row r="13" spans="1:28" ht="18.75" customHeight="1">
      <c r="A13" s="101"/>
      <c r="B13" s="101"/>
      <c r="C13" s="106" t="s">
        <v>177</v>
      </c>
      <c r="D13" s="105">
        <f t="shared" si="1"/>
        <v>435</v>
      </c>
      <c r="E13" s="105">
        <f t="shared" si="2"/>
        <v>325</v>
      </c>
      <c r="F13" s="105">
        <f t="shared" si="2"/>
        <v>110</v>
      </c>
      <c r="G13" s="105"/>
      <c r="H13" s="105"/>
      <c r="I13" s="105"/>
      <c r="J13" s="105"/>
      <c r="K13" s="105"/>
      <c r="L13" s="105"/>
      <c r="M13" s="105"/>
      <c r="N13" s="105">
        <v>0</v>
      </c>
      <c r="O13" s="105"/>
      <c r="P13" s="105"/>
      <c r="Q13" s="105"/>
      <c r="R13" s="105"/>
      <c r="S13" s="105"/>
      <c r="T13" s="105"/>
      <c r="U13" s="105">
        <v>120</v>
      </c>
      <c r="V13" s="105">
        <v>80</v>
      </c>
      <c r="W13" s="105">
        <v>205</v>
      </c>
      <c r="X13" s="105">
        <v>30</v>
      </c>
      <c r="Y13" s="105"/>
      <c r="Z13" s="105"/>
      <c r="AA13" s="105"/>
      <c r="AB13" s="105"/>
    </row>
    <row r="14" spans="1:28" ht="18.75" customHeight="1">
      <c r="A14" s="101">
        <v>2</v>
      </c>
      <c r="B14" s="101" t="s">
        <v>178</v>
      </c>
      <c r="C14" s="107" t="s">
        <v>179</v>
      </c>
      <c r="D14" s="95">
        <f t="shared" si="1"/>
        <v>2165</v>
      </c>
      <c r="E14" s="95">
        <f t="shared" si="2"/>
        <v>2115</v>
      </c>
      <c r="F14" s="95">
        <f t="shared" si="2"/>
        <v>50</v>
      </c>
      <c r="G14" s="95">
        <f aca="true" t="shared" si="4" ref="G14:AA14">G15+G16</f>
        <v>1130</v>
      </c>
      <c r="H14" s="95">
        <f t="shared" si="4"/>
        <v>-620</v>
      </c>
      <c r="I14" s="95">
        <f t="shared" si="4"/>
        <v>180</v>
      </c>
      <c r="J14" s="95"/>
      <c r="K14" s="95"/>
      <c r="L14" s="95"/>
      <c r="M14" s="95"/>
      <c r="N14" s="95">
        <f t="shared" si="4"/>
        <v>0</v>
      </c>
      <c r="O14" s="95"/>
      <c r="P14" s="95">
        <f t="shared" si="4"/>
        <v>100</v>
      </c>
      <c r="Q14" s="95"/>
      <c r="R14" s="95"/>
      <c r="S14" s="95">
        <f t="shared" si="4"/>
        <v>20</v>
      </c>
      <c r="T14" s="95"/>
      <c r="U14" s="95">
        <f t="shared" si="4"/>
        <v>195</v>
      </c>
      <c r="V14" s="95">
        <f t="shared" si="4"/>
        <v>420</v>
      </c>
      <c r="W14" s="95">
        <f t="shared" si="4"/>
        <v>340</v>
      </c>
      <c r="X14" s="95">
        <f t="shared" si="4"/>
        <v>150</v>
      </c>
      <c r="Y14" s="95">
        <f t="shared" si="4"/>
        <v>200</v>
      </c>
      <c r="Z14" s="95"/>
      <c r="AA14" s="95">
        <f t="shared" si="4"/>
        <v>50</v>
      </c>
      <c r="AB14" s="95"/>
    </row>
    <row r="15" spans="1:28" ht="18.75" customHeight="1">
      <c r="A15" s="101"/>
      <c r="B15" s="101"/>
      <c r="C15" s="104" t="s">
        <v>173</v>
      </c>
      <c r="D15" s="105">
        <f t="shared" si="1"/>
        <v>1825</v>
      </c>
      <c r="E15" s="105">
        <f t="shared" si="2"/>
        <v>1895</v>
      </c>
      <c r="F15" s="105">
        <f t="shared" si="2"/>
        <v>-70</v>
      </c>
      <c r="G15" s="105">
        <v>980</v>
      </c>
      <c r="H15" s="105">
        <v>-620</v>
      </c>
      <c r="I15" s="105">
        <v>180</v>
      </c>
      <c r="J15" s="105"/>
      <c r="K15" s="105"/>
      <c r="L15" s="105"/>
      <c r="M15" s="105"/>
      <c r="N15" s="105">
        <v>0</v>
      </c>
      <c r="O15" s="105"/>
      <c r="P15" s="105">
        <v>100</v>
      </c>
      <c r="Q15" s="105"/>
      <c r="R15" s="105"/>
      <c r="S15" s="105">
        <v>20</v>
      </c>
      <c r="T15" s="105">
        <v>-20</v>
      </c>
      <c r="U15" s="105">
        <v>145</v>
      </c>
      <c r="V15" s="105">
        <v>420</v>
      </c>
      <c r="W15" s="105">
        <v>340</v>
      </c>
      <c r="X15" s="105">
        <v>50</v>
      </c>
      <c r="Y15" s="105">
        <v>200</v>
      </c>
      <c r="Z15" s="105"/>
      <c r="AA15" s="105">
        <v>30</v>
      </c>
      <c r="AB15" s="105"/>
    </row>
    <row r="16" spans="1:28" ht="18.75" customHeight="1">
      <c r="A16" s="101"/>
      <c r="B16" s="101"/>
      <c r="C16" s="104" t="s">
        <v>180</v>
      </c>
      <c r="D16" s="105">
        <f t="shared" si="1"/>
        <v>340</v>
      </c>
      <c r="E16" s="105">
        <f t="shared" si="2"/>
        <v>220</v>
      </c>
      <c r="F16" s="105">
        <f t="shared" si="2"/>
        <v>120</v>
      </c>
      <c r="G16" s="105">
        <v>150</v>
      </c>
      <c r="H16" s="105"/>
      <c r="I16" s="105"/>
      <c r="J16" s="105"/>
      <c r="K16" s="105"/>
      <c r="L16" s="105"/>
      <c r="M16" s="105"/>
      <c r="N16" s="105">
        <v>0</v>
      </c>
      <c r="O16" s="105"/>
      <c r="P16" s="105"/>
      <c r="Q16" s="105"/>
      <c r="R16" s="105"/>
      <c r="S16" s="105"/>
      <c r="T16" s="105">
        <v>20</v>
      </c>
      <c r="U16" s="105">
        <v>50</v>
      </c>
      <c r="V16" s="105"/>
      <c r="W16" s="105"/>
      <c r="X16" s="105">
        <v>100</v>
      </c>
      <c r="Y16" s="105"/>
      <c r="Z16" s="105"/>
      <c r="AA16" s="105">
        <v>20</v>
      </c>
      <c r="AB16" s="105"/>
    </row>
    <row r="17" spans="1:28" ht="18.75" customHeight="1">
      <c r="A17" s="105">
        <v>3</v>
      </c>
      <c r="B17" s="101" t="s">
        <v>181</v>
      </c>
      <c r="C17" s="107" t="s">
        <v>179</v>
      </c>
      <c r="D17" s="95">
        <f t="shared" si="1"/>
        <v>8664</v>
      </c>
      <c r="E17" s="95">
        <f t="shared" si="2"/>
        <v>5467</v>
      </c>
      <c r="F17" s="95">
        <f t="shared" si="2"/>
        <v>3197</v>
      </c>
      <c r="G17" s="95">
        <f aca="true" t="shared" si="5" ref="G17:S17">SUM(G18:G20)</f>
        <v>561</v>
      </c>
      <c r="H17" s="95">
        <f t="shared" si="5"/>
        <v>150</v>
      </c>
      <c r="I17" s="95">
        <f t="shared" si="5"/>
        <v>501</v>
      </c>
      <c r="J17" s="95"/>
      <c r="K17" s="95">
        <f t="shared" si="5"/>
        <v>353</v>
      </c>
      <c r="L17" s="95"/>
      <c r="M17" s="95">
        <f t="shared" si="5"/>
        <v>0</v>
      </c>
      <c r="N17" s="95">
        <f t="shared" si="5"/>
        <v>0</v>
      </c>
      <c r="O17" s="95"/>
      <c r="P17" s="95"/>
      <c r="Q17" s="95">
        <f t="shared" si="5"/>
        <v>300</v>
      </c>
      <c r="R17" s="95">
        <f t="shared" si="5"/>
        <v>-300</v>
      </c>
      <c r="S17" s="95">
        <f t="shared" si="5"/>
        <v>50</v>
      </c>
      <c r="T17" s="95"/>
      <c r="U17" s="95">
        <f aca="true" t="shared" si="6" ref="U17:AB17">SUM(U18:U20)</f>
        <v>550</v>
      </c>
      <c r="V17" s="95">
        <f t="shared" si="6"/>
        <v>487</v>
      </c>
      <c r="W17" s="95">
        <f t="shared" si="6"/>
        <v>990</v>
      </c>
      <c r="X17" s="95">
        <f t="shared" si="6"/>
        <v>590</v>
      </c>
      <c r="Y17" s="95">
        <f t="shared" si="6"/>
        <v>2122</v>
      </c>
      <c r="Z17" s="95">
        <f t="shared" si="6"/>
        <v>2250</v>
      </c>
      <c r="AA17" s="95">
        <f t="shared" si="6"/>
        <v>40</v>
      </c>
      <c r="AB17" s="95">
        <f t="shared" si="6"/>
        <v>20</v>
      </c>
    </row>
    <row r="18" spans="1:28" ht="18.75" customHeight="1">
      <c r="A18" s="105"/>
      <c r="B18" s="101"/>
      <c r="C18" s="104" t="s">
        <v>173</v>
      </c>
      <c r="D18" s="105">
        <f t="shared" si="1"/>
        <v>7832</v>
      </c>
      <c r="E18" s="105">
        <f t="shared" si="2"/>
        <v>5007</v>
      </c>
      <c r="F18" s="105">
        <f t="shared" si="2"/>
        <v>2825</v>
      </c>
      <c r="G18" s="105">
        <v>391</v>
      </c>
      <c r="H18" s="105"/>
      <c r="I18" s="105">
        <v>501</v>
      </c>
      <c r="J18" s="105"/>
      <c r="K18" s="105">
        <v>353</v>
      </c>
      <c r="L18" s="105"/>
      <c r="M18" s="105">
        <v>0</v>
      </c>
      <c r="N18" s="105">
        <v>0</v>
      </c>
      <c r="O18" s="105"/>
      <c r="P18" s="105"/>
      <c r="Q18" s="105">
        <v>300</v>
      </c>
      <c r="R18" s="105">
        <v>-300</v>
      </c>
      <c r="S18" s="105"/>
      <c r="T18" s="105"/>
      <c r="U18" s="105">
        <v>310</v>
      </c>
      <c r="V18" s="105">
        <v>375</v>
      </c>
      <c r="W18" s="105">
        <v>990</v>
      </c>
      <c r="X18" s="105">
        <v>500</v>
      </c>
      <c r="Y18" s="105">
        <v>2122</v>
      </c>
      <c r="Z18" s="105">
        <v>2250</v>
      </c>
      <c r="AA18" s="105">
        <v>40</v>
      </c>
      <c r="AB18" s="105"/>
    </row>
    <row r="19" spans="1:28" ht="18.75" customHeight="1">
      <c r="A19" s="105"/>
      <c r="B19" s="101"/>
      <c r="C19" s="104" t="s">
        <v>182</v>
      </c>
      <c r="D19" s="105">
        <f t="shared" si="1"/>
        <v>575</v>
      </c>
      <c r="E19" s="105">
        <f t="shared" si="2"/>
        <v>460</v>
      </c>
      <c r="F19" s="105">
        <f t="shared" si="2"/>
        <v>115</v>
      </c>
      <c r="G19" s="105">
        <v>170</v>
      </c>
      <c r="H19" s="105"/>
      <c r="I19" s="105"/>
      <c r="J19" s="105"/>
      <c r="K19" s="105"/>
      <c r="L19" s="105"/>
      <c r="M19" s="105">
        <v>0</v>
      </c>
      <c r="N19" s="105">
        <v>0</v>
      </c>
      <c r="O19" s="105"/>
      <c r="P19" s="105"/>
      <c r="Q19" s="105"/>
      <c r="R19" s="105"/>
      <c r="S19" s="105">
        <v>50</v>
      </c>
      <c r="T19" s="105"/>
      <c r="U19" s="105">
        <v>240</v>
      </c>
      <c r="V19" s="105">
        <v>60</v>
      </c>
      <c r="W19" s="105"/>
      <c r="X19" s="105">
        <v>45</v>
      </c>
      <c r="Y19" s="105"/>
      <c r="Z19" s="105"/>
      <c r="AA19" s="105"/>
      <c r="AB19" s="105">
        <v>10</v>
      </c>
    </row>
    <row r="20" spans="1:28" ht="18.75" customHeight="1">
      <c r="A20" s="105"/>
      <c r="B20" s="101"/>
      <c r="C20" s="104" t="s">
        <v>183</v>
      </c>
      <c r="D20" s="105">
        <f t="shared" si="1"/>
        <v>257</v>
      </c>
      <c r="E20" s="105"/>
      <c r="F20" s="105">
        <f t="shared" si="2"/>
        <v>257</v>
      </c>
      <c r="G20" s="105"/>
      <c r="H20" s="105">
        <v>150</v>
      </c>
      <c r="I20" s="105"/>
      <c r="J20" s="105"/>
      <c r="K20" s="105"/>
      <c r="L20" s="105"/>
      <c r="M20" s="105">
        <v>0</v>
      </c>
      <c r="N20" s="105">
        <v>0</v>
      </c>
      <c r="O20" s="105"/>
      <c r="P20" s="105"/>
      <c r="Q20" s="105"/>
      <c r="R20" s="105"/>
      <c r="S20" s="105"/>
      <c r="T20" s="105"/>
      <c r="U20" s="105"/>
      <c r="V20" s="105">
        <v>52</v>
      </c>
      <c r="W20" s="105"/>
      <c r="X20" s="105">
        <v>45</v>
      </c>
      <c r="Y20" s="105"/>
      <c r="Z20" s="105"/>
      <c r="AA20" s="105"/>
      <c r="AB20" s="105">
        <v>10</v>
      </c>
    </row>
    <row r="21" spans="1:28" ht="18.75" customHeight="1">
      <c r="A21" s="105">
        <v>4</v>
      </c>
      <c r="B21" s="101" t="s">
        <v>184</v>
      </c>
      <c r="C21" s="107" t="s">
        <v>179</v>
      </c>
      <c r="D21" s="95">
        <f t="shared" si="1"/>
        <v>2574</v>
      </c>
      <c r="E21" s="95">
        <f t="shared" si="2"/>
        <v>2224</v>
      </c>
      <c r="F21" s="95">
        <f t="shared" si="2"/>
        <v>350</v>
      </c>
      <c r="G21" s="95">
        <f aca="true" t="shared" si="7" ref="G21:AB21">G22+G23</f>
        <v>1050</v>
      </c>
      <c r="H21" s="95">
        <f t="shared" si="7"/>
        <v>-600</v>
      </c>
      <c r="I21" s="95"/>
      <c r="J21" s="95"/>
      <c r="K21" s="95">
        <f t="shared" si="7"/>
        <v>300</v>
      </c>
      <c r="L21" s="95"/>
      <c r="M21" s="95">
        <f t="shared" si="7"/>
        <v>0</v>
      </c>
      <c r="N21" s="95">
        <f t="shared" si="7"/>
        <v>0</v>
      </c>
      <c r="O21" s="95"/>
      <c r="P21" s="95"/>
      <c r="Q21" s="95"/>
      <c r="R21" s="95"/>
      <c r="S21" s="95">
        <f t="shared" si="7"/>
        <v>30</v>
      </c>
      <c r="T21" s="95">
        <f t="shared" si="7"/>
        <v>50</v>
      </c>
      <c r="U21" s="95">
        <f t="shared" si="7"/>
        <v>175</v>
      </c>
      <c r="V21" s="95">
        <f t="shared" si="7"/>
        <v>600</v>
      </c>
      <c r="W21" s="95">
        <f t="shared" si="7"/>
        <v>20</v>
      </c>
      <c r="X21" s="95">
        <f t="shared" si="7"/>
        <v>150</v>
      </c>
      <c r="Y21" s="95">
        <f t="shared" si="7"/>
        <v>614</v>
      </c>
      <c r="Z21" s="95"/>
      <c r="AA21" s="95">
        <f t="shared" si="7"/>
        <v>35</v>
      </c>
      <c r="AB21" s="95">
        <f t="shared" si="7"/>
        <v>150</v>
      </c>
    </row>
    <row r="22" spans="1:28" ht="18.75" customHeight="1">
      <c r="A22" s="105"/>
      <c r="B22" s="101"/>
      <c r="C22" s="104" t="s">
        <v>173</v>
      </c>
      <c r="D22" s="105">
        <f t="shared" si="1"/>
        <v>2174</v>
      </c>
      <c r="E22" s="105">
        <f t="shared" si="2"/>
        <v>1974</v>
      </c>
      <c r="F22" s="105">
        <f t="shared" si="2"/>
        <v>200</v>
      </c>
      <c r="G22" s="105">
        <v>900</v>
      </c>
      <c r="H22" s="105">
        <v>-600</v>
      </c>
      <c r="I22" s="105"/>
      <c r="J22" s="105"/>
      <c r="K22" s="105">
        <v>300</v>
      </c>
      <c r="L22" s="105"/>
      <c r="M22" s="105">
        <v>0</v>
      </c>
      <c r="N22" s="105">
        <v>0</v>
      </c>
      <c r="O22" s="105"/>
      <c r="P22" s="105"/>
      <c r="Q22" s="105"/>
      <c r="R22" s="105"/>
      <c r="S22" s="105">
        <v>30</v>
      </c>
      <c r="T22" s="105"/>
      <c r="U22" s="105">
        <v>75</v>
      </c>
      <c r="V22" s="105">
        <v>600</v>
      </c>
      <c r="W22" s="105">
        <v>20</v>
      </c>
      <c r="X22" s="105">
        <v>100</v>
      </c>
      <c r="Y22" s="105">
        <v>614</v>
      </c>
      <c r="Z22" s="105"/>
      <c r="AA22" s="105">
        <v>35</v>
      </c>
      <c r="AB22" s="105">
        <v>100</v>
      </c>
    </row>
    <row r="23" spans="1:28" ht="18.75" customHeight="1">
      <c r="A23" s="105"/>
      <c r="B23" s="101"/>
      <c r="C23" s="104" t="s">
        <v>185</v>
      </c>
      <c r="D23" s="105">
        <f t="shared" si="1"/>
        <v>400</v>
      </c>
      <c r="E23" s="105">
        <f t="shared" si="2"/>
        <v>250</v>
      </c>
      <c r="F23" s="105">
        <f t="shared" si="2"/>
        <v>150</v>
      </c>
      <c r="G23" s="105">
        <v>150</v>
      </c>
      <c r="H23" s="105"/>
      <c r="I23" s="105"/>
      <c r="J23" s="105"/>
      <c r="K23" s="105"/>
      <c r="L23" s="105"/>
      <c r="M23" s="105">
        <v>0</v>
      </c>
      <c r="N23" s="105">
        <v>0</v>
      </c>
      <c r="O23" s="105"/>
      <c r="P23" s="105"/>
      <c r="Q23" s="105"/>
      <c r="R23" s="105"/>
      <c r="S23" s="105"/>
      <c r="T23" s="105">
        <v>50</v>
      </c>
      <c r="U23" s="105">
        <v>100</v>
      </c>
      <c r="V23" s="105"/>
      <c r="W23" s="105"/>
      <c r="X23" s="105">
        <v>50</v>
      </c>
      <c r="Y23" s="105"/>
      <c r="Z23" s="105"/>
      <c r="AA23" s="105"/>
      <c r="AB23" s="105">
        <v>50</v>
      </c>
    </row>
    <row r="24" spans="1:28" ht="18.75" customHeight="1">
      <c r="A24" s="105">
        <v>5</v>
      </c>
      <c r="B24" s="101" t="s">
        <v>186</v>
      </c>
      <c r="C24" s="107" t="s">
        <v>179</v>
      </c>
      <c r="D24" s="95">
        <f t="shared" si="1"/>
        <v>6982</v>
      </c>
      <c r="E24" s="95">
        <f t="shared" si="2"/>
        <v>5832</v>
      </c>
      <c r="F24" s="95">
        <f t="shared" si="2"/>
        <v>1150</v>
      </c>
      <c r="G24" s="95"/>
      <c r="H24" s="95">
        <f aca="true" t="shared" si="8" ref="H24:AB24">H25+H26</f>
        <v>150</v>
      </c>
      <c r="I24" s="95">
        <f t="shared" si="8"/>
        <v>1000</v>
      </c>
      <c r="J24" s="95">
        <f t="shared" si="8"/>
        <v>-500</v>
      </c>
      <c r="K24" s="95">
        <f t="shared" si="8"/>
        <v>601</v>
      </c>
      <c r="L24" s="95"/>
      <c r="M24" s="95">
        <f t="shared" si="8"/>
        <v>0</v>
      </c>
      <c r="N24" s="95">
        <f t="shared" si="8"/>
        <v>0</v>
      </c>
      <c r="O24" s="95">
        <f t="shared" si="8"/>
        <v>100</v>
      </c>
      <c r="P24" s="95"/>
      <c r="Q24" s="95"/>
      <c r="R24" s="95"/>
      <c r="S24" s="95">
        <f t="shared" si="8"/>
        <v>30</v>
      </c>
      <c r="T24" s="95"/>
      <c r="U24" s="95">
        <f t="shared" si="8"/>
        <v>115</v>
      </c>
      <c r="V24" s="95">
        <f t="shared" si="8"/>
        <v>550</v>
      </c>
      <c r="W24" s="95">
        <f t="shared" si="8"/>
        <v>1800</v>
      </c>
      <c r="X24" s="95">
        <f t="shared" si="8"/>
        <v>350</v>
      </c>
      <c r="Y24" s="95">
        <f t="shared" si="8"/>
        <v>2086</v>
      </c>
      <c r="Z24" s="95">
        <f t="shared" si="8"/>
        <v>500</v>
      </c>
      <c r="AA24" s="95">
        <f t="shared" si="8"/>
        <v>100</v>
      </c>
      <c r="AB24" s="95">
        <f t="shared" si="8"/>
        <v>100</v>
      </c>
    </row>
    <row r="25" spans="1:28" ht="18.75" customHeight="1">
      <c r="A25" s="105"/>
      <c r="B25" s="101"/>
      <c r="C25" s="104" t="s">
        <v>187</v>
      </c>
      <c r="D25" s="105">
        <f t="shared" si="1"/>
        <v>6717</v>
      </c>
      <c r="E25" s="105">
        <f t="shared" si="2"/>
        <v>5832</v>
      </c>
      <c r="F25" s="105">
        <f t="shared" si="2"/>
        <v>885</v>
      </c>
      <c r="G25" s="105"/>
      <c r="H25" s="105"/>
      <c r="I25" s="105">
        <v>1000</v>
      </c>
      <c r="J25" s="105">
        <v>-500</v>
      </c>
      <c r="K25" s="105">
        <v>601</v>
      </c>
      <c r="L25" s="105"/>
      <c r="M25" s="105">
        <v>0</v>
      </c>
      <c r="N25" s="105">
        <v>0</v>
      </c>
      <c r="O25" s="105">
        <v>100</v>
      </c>
      <c r="P25" s="105"/>
      <c r="Q25" s="105"/>
      <c r="R25" s="105"/>
      <c r="S25" s="105">
        <v>30</v>
      </c>
      <c r="T25" s="105"/>
      <c r="U25" s="105">
        <v>115</v>
      </c>
      <c r="V25" s="105">
        <v>550</v>
      </c>
      <c r="W25" s="105">
        <v>1800</v>
      </c>
      <c r="X25" s="105">
        <v>250</v>
      </c>
      <c r="Y25" s="105">
        <v>2086</v>
      </c>
      <c r="Z25" s="105">
        <v>500</v>
      </c>
      <c r="AA25" s="105">
        <v>100</v>
      </c>
      <c r="AB25" s="105">
        <v>85</v>
      </c>
    </row>
    <row r="26" spans="1:28" ht="18.75" customHeight="1">
      <c r="A26" s="105"/>
      <c r="B26" s="101"/>
      <c r="C26" s="104" t="s">
        <v>175</v>
      </c>
      <c r="D26" s="105">
        <f t="shared" si="1"/>
        <v>265</v>
      </c>
      <c r="E26" s="105"/>
      <c r="F26" s="105">
        <f t="shared" si="2"/>
        <v>265</v>
      </c>
      <c r="G26" s="105"/>
      <c r="H26" s="105">
        <v>150</v>
      </c>
      <c r="I26" s="105"/>
      <c r="J26" s="105"/>
      <c r="K26" s="105"/>
      <c r="L26" s="105"/>
      <c r="M26" s="105">
        <v>0</v>
      </c>
      <c r="N26" s="105">
        <v>0</v>
      </c>
      <c r="O26" s="105"/>
      <c r="P26" s="105"/>
      <c r="Q26" s="105"/>
      <c r="R26" s="105"/>
      <c r="S26" s="105"/>
      <c r="T26" s="105"/>
      <c r="U26" s="105"/>
      <c r="V26" s="105"/>
      <c r="W26" s="105"/>
      <c r="X26" s="105">
        <v>100</v>
      </c>
      <c r="Y26" s="105"/>
      <c r="Z26" s="105"/>
      <c r="AA26" s="105"/>
      <c r="AB26" s="105">
        <v>15</v>
      </c>
    </row>
    <row r="27" spans="1:28" ht="18.75" customHeight="1">
      <c r="A27" s="105">
        <v>6</v>
      </c>
      <c r="B27" s="101" t="s">
        <v>188</v>
      </c>
      <c r="C27" s="107" t="s">
        <v>179</v>
      </c>
      <c r="D27" s="95">
        <f t="shared" si="1"/>
        <v>6138</v>
      </c>
      <c r="E27" s="95">
        <f t="shared" si="2"/>
        <v>5038</v>
      </c>
      <c r="F27" s="95">
        <f t="shared" si="2"/>
        <v>1100</v>
      </c>
      <c r="G27" s="95">
        <f aca="true" t="shared" si="9" ref="G27:AA27">G28+G29+G30</f>
        <v>200</v>
      </c>
      <c r="H27" s="95">
        <f t="shared" si="9"/>
        <v>200</v>
      </c>
      <c r="I27" s="95">
        <f t="shared" si="9"/>
        <v>500</v>
      </c>
      <c r="J27" s="95">
        <f t="shared" si="9"/>
        <v>-500</v>
      </c>
      <c r="K27" s="95">
        <f t="shared" si="9"/>
        <v>330</v>
      </c>
      <c r="L27" s="95"/>
      <c r="M27" s="95">
        <f t="shared" si="9"/>
        <v>0</v>
      </c>
      <c r="N27" s="95">
        <f t="shared" si="9"/>
        <v>0</v>
      </c>
      <c r="O27" s="95">
        <f t="shared" si="9"/>
        <v>650</v>
      </c>
      <c r="P27" s="95"/>
      <c r="Q27" s="95">
        <f t="shared" si="9"/>
        <v>100</v>
      </c>
      <c r="R27" s="95"/>
      <c r="S27" s="95">
        <f t="shared" si="9"/>
        <v>30</v>
      </c>
      <c r="T27" s="95"/>
      <c r="U27" s="95">
        <f t="shared" si="9"/>
        <v>93</v>
      </c>
      <c r="V27" s="95">
        <f t="shared" si="9"/>
        <v>500</v>
      </c>
      <c r="W27" s="95">
        <f t="shared" si="9"/>
        <v>2065</v>
      </c>
      <c r="X27" s="95">
        <f t="shared" si="9"/>
        <v>900</v>
      </c>
      <c r="Y27" s="95">
        <f t="shared" si="9"/>
        <v>920</v>
      </c>
      <c r="Z27" s="95"/>
      <c r="AA27" s="95">
        <f t="shared" si="9"/>
        <v>150</v>
      </c>
      <c r="AB27" s="95"/>
    </row>
    <row r="28" spans="1:28" ht="18.75" customHeight="1">
      <c r="A28" s="105"/>
      <c r="B28" s="101"/>
      <c r="C28" s="104" t="s">
        <v>187</v>
      </c>
      <c r="D28" s="105">
        <f t="shared" si="1"/>
        <v>5268</v>
      </c>
      <c r="E28" s="105">
        <f t="shared" si="2"/>
        <v>4668</v>
      </c>
      <c r="F28" s="105">
        <f t="shared" si="2"/>
        <v>600</v>
      </c>
      <c r="G28" s="105"/>
      <c r="H28" s="105"/>
      <c r="I28" s="105">
        <v>500</v>
      </c>
      <c r="J28" s="105">
        <v>-500</v>
      </c>
      <c r="K28" s="105">
        <v>330</v>
      </c>
      <c r="L28" s="105"/>
      <c r="M28" s="105">
        <v>0</v>
      </c>
      <c r="N28" s="105">
        <v>0</v>
      </c>
      <c r="O28" s="105">
        <v>650</v>
      </c>
      <c r="P28" s="105"/>
      <c r="Q28" s="105"/>
      <c r="R28" s="105"/>
      <c r="S28" s="105">
        <v>30</v>
      </c>
      <c r="T28" s="105"/>
      <c r="U28" s="105">
        <v>63</v>
      </c>
      <c r="V28" s="105">
        <v>500</v>
      </c>
      <c r="W28" s="105">
        <v>2035</v>
      </c>
      <c r="X28" s="105">
        <v>600</v>
      </c>
      <c r="Y28" s="105">
        <v>920</v>
      </c>
      <c r="Z28" s="105"/>
      <c r="AA28" s="105">
        <v>140</v>
      </c>
      <c r="AB28" s="105"/>
    </row>
    <row r="29" spans="1:28" ht="18.75" customHeight="1">
      <c r="A29" s="105"/>
      <c r="B29" s="101"/>
      <c r="C29" s="104" t="s">
        <v>189</v>
      </c>
      <c r="D29" s="105">
        <f t="shared" si="1"/>
        <v>635</v>
      </c>
      <c r="E29" s="105">
        <f t="shared" si="2"/>
        <v>135</v>
      </c>
      <c r="F29" s="105">
        <f t="shared" si="2"/>
        <v>500</v>
      </c>
      <c r="G29" s="105"/>
      <c r="H29" s="105">
        <v>200</v>
      </c>
      <c r="I29" s="105"/>
      <c r="J29" s="105"/>
      <c r="K29" s="105"/>
      <c r="L29" s="105"/>
      <c r="M29" s="105">
        <v>0</v>
      </c>
      <c r="N29" s="105">
        <v>0</v>
      </c>
      <c r="O29" s="105"/>
      <c r="P29" s="105"/>
      <c r="Q29" s="105">
        <v>100</v>
      </c>
      <c r="R29" s="105"/>
      <c r="S29" s="105"/>
      <c r="T29" s="105"/>
      <c r="U29" s="105">
        <v>30</v>
      </c>
      <c r="V29" s="105"/>
      <c r="W29" s="105"/>
      <c r="X29" s="105">
        <v>300</v>
      </c>
      <c r="Y29" s="105"/>
      <c r="Z29" s="105"/>
      <c r="AA29" s="105">
        <v>5</v>
      </c>
      <c r="AB29" s="105"/>
    </row>
    <row r="30" spans="1:28" ht="18.75" customHeight="1">
      <c r="A30" s="105"/>
      <c r="B30" s="101"/>
      <c r="C30" s="104" t="s">
        <v>190</v>
      </c>
      <c r="D30" s="105">
        <f t="shared" si="1"/>
        <v>235</v>
      </c>
      <c r="E30" s="105">
        <f t="shared" si="2"/>
        <v>235</v>
      </c>
      <c r="F30" s="105"/>
      <c r="G30" s="105">
        <v>200</v>
      </c>
      <c r="H30" s="105"/>
      <c r="I30" s="105"/>
      <c r="J30" s="105"/>
      <c r="K30" s="105"/>
      <c r="L30" s="105"/>
      <c r="M30" s="105">
        <v>0</v>
      </c>
      <c r="N30" s="105">
        <v>0</v>
      </c>
      <c r="O30" s="105"/>
      <c r="P30" s="105"/>
      <c r="Q30" s="105"/>
      <c r="R30" s="105"/>
      <c r="S30" s="105"/>
      <c r="T30" s="105"/>
      <c r="U30" s="105"/>
      <c r="V30" s="105"/>
      <c r="W30" s="105">
        <v>30</v>
      </c>
      <c r="X30" s="105"/>
      <c r="Y30" s="105"/>
      <c r="Z30" s="105"/>
      <c r="AA30" s="105">
        <v>5</v>
      </c>
      <c r="AB30" s="105"/>
    </row>
    <row r="31" spans="1:28" ht="18.75" customHeight="1">
      <c r="A31" s="105">
        <v>7</v>
      </c>
      <c r="B31" s="101" t="s">
        <v>191</v>
      </c>
      <c r="C31" s="107" t="s">
        <v>179</v>
      </c>
      <c r="D31" s="95">
        <f t="shared" si="1"/>
        <v>8395</v>
      </c>
      <c r="E31" s="95">
        <f t="shared" si="2"/>
        <v>6640</v>
      </c>
      <c r="F31" s="95">
        <f t="shared" si="2"/>
        <v>1755</v>
      </c>
      <c r="G31" s="95">
        <f aca="true" t="shared" si="10" ref="G31:AA31">G32</f>
        <v>534</v>
      </c>
      <c r="H31" s="95"/>
      <c r="I31" s="95"/>
      <c r="J31" s="95"/>
      <c r="K31" s="95">
        <f t="shared" si="10"/>
        <v>199</v>
      </c>
      <c r="L31" s="95">
        <f t="shared" si="10"/>
        <v>150</v>
      </c>
      <c r="M31" s="95">
        <f t="shared" si="10"/>
        <v>0</v>
      </c>
      <c r="N31" s="95">
        <f t="shared" si="10"/>
        <v>0</v>
      </c>
      <c r="O31" s="95"/>
      <c r="P31" s="95"/>
      <c r="Q31" s="95">
        <f t="shared" si="10"/>
        <v>346</v>
      </c>
      <c r="R31" s="95"/>
      <c r="S31" s="95">
        <f t="shared" si="10"/>
        <v>21</v>
      </c>
      <c r="T31" s="95"/>
      <c r="U31" s="95">
        <f t="shared" si="10"/>
        <v>1234</v>
      </c>
      <c r="V31" s="95">
        <f t="shared" si="10"/>
        <v>555</v>
      </c>
      <c r="W31" s="95">
        <f t="shared" si="10"/>
        <v>3000.5</v>
      </c>
      <c r="X31" s="95">
        <f t="shared" si="10"/>
        <v>450</v>
      </c>
      <c r="Y31" s="95">
        <f t="shared" si="10"/>
        <v>1005.5</v>
      </c>
      <c r="Z31" s="95">
        <f t="shared" si="10"/>
        <v>600</v>
      </c>
      <c r="AA31" s="95">
        <f t="shared" si="10"/>
        <v>300</v>
      </c>
      <c r="AB31" s="95"/>
    </row>
    <row r="32" spans="1:28" ht="18.75" customHeight="1">
      <c r="A32" s="105"/>
      <c r="B32" s="101"/>
      <c r="C32" s="104" t="s">
        <v>192</v>
      </c>
      <c r="D32" s="105">
        <f t="shared" si="1"/>
        <v>8395</v>
      </c>
      <c r="E32" s="105">
        <f t="shared" si="2"/>
        <v>6640</v>
      </c>
      <c r="F32" s="105">
        <f t="shared" si="2"/>
        <v>1755</v>
      </c>
      <c r="G32" s="105">
        <v>534</v>
      </c>
      <c r="H32" s="105"/>
      <c r="I32" s="105"/>
      <c r="J32" s="105"/>
      <c r="K32" s="105">
        <v>199</v>
      </c>
      <c r="L32" s="105">
        <v>150</v>
      </c>
      <c r="M32" s="105">
        <v>0</v>
      </c>
      <c r="N32" s="105">
        <v>0</v>
      </c>
      <c r="O32" s="105"/>
      <c r="P32" s="105"/>
      <c r="Q32" s="105">
        <v>346</v>
      </c>
      <c r="R32" s="105"/>
      <c r="S32" s="105">
        <v>21</v>
      </c>
      <c r="T32" s="105"/>
      <c r="U32" s="105">
        <v>1234</v>
      </c>
      <c r="V32" s="105">
        <v>555</v>
      </c>
      <c r="W32" s="105">
        <v>3000.5</v>
      </c>
      <c r="X32" s="105">
        <v>450</v>
      </c>
      <c r="Y32" s="105">
        <v>1005.5</v>
      </c>
      <c r="Z32" s="105">
        <v>600</v>
      </c>
      <c r="AA32" s="105">
        <v>300</v>
      </c>
      <c r="AB32" s="105"/>
    </row>
    <row r="33" spans="1:28" ht="18.75" customHeight="1">
      <c r="A33" s="108">
        <v>8</v>
      </c>
      <c r="B33" s="109" t="s">
        <v>193</v>
      </c>
      <c r="C33" s="107" t="s">
        <v>179</v>
      </c>
      <c r="D33" s="95">
        <f t="shared" si="1"/>
        <v>5322</v>
      </c>
      <c r="E33" s="95">
        <f t="shared" si="2"/>
        <v>3198</v>
      </c>
      <c r="F33" s="95">
        <f t="shared" si="2"/>
        <v>2124</v>
      </c>
      <c r="G33" s="95">
        <f aca="true" t="shared" si="11" ref="G33:AB33">G34+G35+G36+G37+G38</f>
        <v>748.5</v>
      </c>
      <c r="H33" s="95">
        <f t="shared" si="11"/>
        <v>200</v>
      </c>
      <c r="I33" s="95"/>
      <c r="J33" s="95"/>
      <c r="K33" s="95"/>
      <c r="L33" s="95"/>
      <c r="M33" s="95"/>
      <c r="N33" s="95"/>
      <c r="O33" s="95"/>
      <c r="P33" s="95"/>
      <c r="Q33" s="95">
        <f t="shared" si="11"/>
        <v>768</v>
      </c>
      <c r="R33" s="95"/>
      <c r="S33" s="95"/>
      <c r="T33" s="95"/>
      <c r="U33" s="95">
        <f t="shared" si="11"/>
        <v>532</v>
      </c>
      <c r="V33" s="95">
        <f t="shared" si="11"/>
        <v>400</v>
      </c>
      <c r="W33" s="95">
        <f t="shared" si="11"/>
        <v>590</v>
      </c>
      <c r="X33" s="95">
        <f t="shared" si="11"/>
        <v>500</v>
      </c>
      <c r="Y33" s="95">
        <f t="shared" si="11"/>
        <v>454.5</v>
      </c>
      <c r="Z33" s="95">
        <f t="shared" si="11"/>
        <v>904</v>
      </c>
      <c r="AA33" s="95">
        <f t="shared" si="11"/>
        <v>105</v>
      </c>
      <c r="AB33" s="95">
        <f t="shared" si="11"/>
        <v>120</v>
      </c>
    </row>
    <row r="34" spans="1:28" ht="18.75" customHeight="1">
      <c r="A34" s="110"/>
      <c r="B34" s="111"/>
      <c r="C34" s="104" t="s">
        <v>194</v>
      </c>
      <c r="D34" s="105">
        <f t="shared" si="1"/>
        <v>1313</v>
      </c>
      <c r="E34" s="105">
        <f t="shared" si="2"/>
        <v>1033</v>
      </c>
      <c r="F34" s="105">
        <f t="shared" si="2"/>
        <v>280</v>
      </c>
      <c r="G34" s="105">
        <v>190.5</v>
      </c>
      <c r="H34" s="105"/>
      <c r="I34" s="105"/>
      <c r="J34" s="105"/>
      <c r="K34" s="105"/>
      <c r="L34" s="105"/>
      <c r="M34" s="105"/>
      <c r="N34" s="105"/>
      <c r="O34" s="105"/>
      <c r="P34" s="105"/>
      <c r="Q34" s="105">
        <v>136.5</v>
      </c>
      <c r="R34" s="105"/>
      <c r="S34" s="105"/>
      <c r="T34" s="105"/>
      <c r="U34" s="105">
        <v>168</v>
      </c>
      <c r="V34" s="105"/>
      <c r="W34" s="119">
        <v>280</v>
      </c>
      <c r="X34" s="105">
        <v>100</v>
      </c>
      <c r="Y34" s="105">
        <v>228</v>
      </c>
      <c r="Z34" s="105">
        <v>150</v>
      </c>
      <c r="AA34" s="105">
        <v>30</v>
      </c>
      <c r="AB34" s="105">
        <v>30</v>
      </c>
    </row>
    <row r="35" spans="1:28" ht="18.75" customHeight="1">
      <c r="A35" s="110"/>
      <c r="B35" s="111"/>
      <c r="C35" s="104" t="s">
        <v>195</v>
      </c>
      <c r="D35" s="105">
        <f t="shared" si="1"/>
        <v>1586</v>
      </c>
      <c r="E35" s="105">
        <f t="shared" si="2"/>
        <v>1206</v>
      </c>
      <c r="F35" s="105">
        <f t="shared" si="2"/>
        <v>380</v>
      </c>
      <c r="G35" s="105">
        <v>382.5</v>
      </c>
      <c r="H35" s="105"/>
      <c r="I35" s="105"/>
      <c r="J35" s="105"/>
      <c r="K35" s="105"/>
      <c r="L35" s="105"/>
      <c r="M35" s="105"/>
      <c r="N35" s="105"/>
      <c r="O35" s="105"/>
      <c r="P35" s="105"/>
      <c r="Q35" s="105">
        <v>163.5</v>
      </c>
      <c r="R35" s="105"/>
      <c r="S35" s="105"/>
      <c r="T35" s="105"/>
      <c r="U35" s="105">
        <v>124.5</v>
      </c>
      <c r="V35" s="105">
        <v>100</v>
      </c>
      <c r="W35" s="119">
        <v>279</v>
      </c>
      <c r="X35" s="105">
        <v>100</v>
      </c>
      <c r="Y35" s="105">
        <v>226.5</v>
      </c>
      <c r="Z35" s="105">
        <v>150</v>
      </c>
      <c r="AA35" s="105">
        <v>30</v>
      </c>
      <c r="AB35" s="105">
        <v>30</v>
      </c>
    </row>
    <row r="36" spans="1:28" ht="18.75" customHeight="1">
      <c r="A36" s="110"/>
      <c r="B36" s="111"/>
      <c r="C36" s="104" t="s">
        <v>180</v>
      </c>
      <c r="D36" s="105">
        <f t="shared" si="1"/>
        <v>726</v>
      </c>
      <c r="E36" s="105">
        <f t="shared" si="2"/>
        <v>361</v>
      </c>
      <c r="F36" s="105">
        <f t="shared" si="2"/>
        <v>365</v>
      </c>
      <c r="G36" s="105">
        <v>115.5</v>
      </c>
      <c r="H36" s="105"/>
      <c r="I36" s="105"/>
      <c r="J36" s="105"/>
      <c r="K36" s="105"/>
      <c r="L36" s="105"/>
      <c r="M36" s="105"/>
      <c r="N36" s="105"/>
      <c r="O36" s="105"/>
      <c r="P36" s="105"/>
      <c r="Q36" s="105">
        <v>165</v>
      </c>
      <c r="R36" s="105"/>
      <c r="S36" s="105"/>
      <c r="T36" s="105"/>
      <c r="U36" s="108">
        <v>34.5</v>
      </c>
      <c r="V36" s="108">
        <v>100</v>
      </c>
      <c r="W36" s="120">
        <v>31</v>
      </c>
      <c r="X36" s="108">
        <v>100</v>
      </c>
      <c r="Y36" s="105"/>
      <c r="Z36" s="105">
        <v>150</v>
      </c>
      <c r="AA36" s="105">
        <v>15</v>
      </c>
      <c r="AB36" s="105">
        <v>15</v>
      </c>
    </row>
    <row r="37" spans="1:28" ht="18.75" customHeight="1">
      <c r="A37" s="110"/>
      <c r="B37" s="111"/>
      <c r="C37" s="104" t="s">
        <v>196</v>
      </c>
      <c r="D37" s="105">
        <f t="shared" si="1"/>
        <v>235</v>
      </c>
      <c r="E37" s="105">
        <f t="shared" si="2"/>
        <v>70</v>
      </c>
      <c r="F37" s="105">
        <f t="shared" si="2"/>
        <v>165</v>
      </c>
      <c r="G37" s="105">
        <v>60</v>
      </c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4"/>
      <c r="U37" s="121"/>
      <c r="V37" s="122"/>
      <c r="W37" s="105"/>
      <c r="X37" s="105"/>
      <c r="Y37" s="119"/>
      <c r="Z37" s="105">
        <v>150</v>
      </c>
      <c r="AA37" s="105">
        <v>10</v>
      </c>
      <c r="AB37" s="105">
        <v>15</v>
      </c>
    </row>
    <row r="38" spans="1:28" ht="18.75" customHeight="1">
      <c r="A38" s="110"/>
      <c r="B38" s="111"/>
      <c r="C38" s="112" t="s">
        <v>197</v>
      </c>
      <c r="D38" s="105">
        <f t="shared" si="1"/>
        <v>1462</v>
      </c>
      <c r="E38" s="105">
        <f t="shared" si="2"/>
        <v>528</v>
      </c>
      <c r="F38" s="105">
        <f t="shared" si="2"/>
        <v>934</v>
      </c>
      <c r="G38" s="105"/>
      <c r="H38" s="105">
        <v>200</v>
      </c>
      <c r="I38" s="105"/>
      <c r="J38" s="105"/>
      <c r="K38" s="105"/>
      <c r="L38" s="105"/>
      <c r="M38" s="105"/>
      <c r="N38" s="105"/>
      <c r="O38" s="105"/>
      <c r="P38" s="105"/>
      <c r="Q38" s="105">
        <v>303</v>
      </c>
      <c r="R38" s="105"/>
      <c r="S38" s="105"/>
      <c r="T38" s="105"/>
      <c r="U38" s="114">
        <v>205</v>
      </c>
      <c r="V38" s="114">
        <v>200</v>
      </c>
      <c r="W38" s="114"/>
      <c r="X38" s="114">
        <v>200</v>
      </c>
      <c r="Y38" s="105"/>
      <c r="Z38" s="105">
        <v>304</v>
      </c>
      <c r="AA38" s="105">
        <v>20</v>
      </c>
      <c r="AB38" s="105">
        <v>30</v>
      </c>
    </row>
    <row r="39" spans="1:28" ht="18.75" customHeight="1">
      <c r="A39" s="105">
        <v>9</v>
      </c>
      <c r="B39" s="101" t="s">
        <v>198</v>
      </c>
      <c r="C39" s="107" t="s">
        <v>179</v>
      </c>
      <c r="D39" s="95">
        <f t="shared" si="1"/>
        <v>922</v>
      </c>
      <c r="E39" s="95">
        <f t="shared" si="2"/>
        <v>772</v>
      </c>
      <c r="F39" s="95">
        <f t="shared" si="2"/>
        <v>150</v>
      </c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>
        <f aca="true" t="shared" si="12" ref="Q39:AA39">Q40+Q41</f>
        <v>162</v>
      </c>
      <c r="R39" s="95">
        <f t="shared" si="12"/>
        <v>-162</v>
      </c>
      <c r="S39" s="95">
        <f t="shared" si="12"/>
        <v>150</v>
      </c>
      <c r="T39" s="95"/>
      <c r="U39" s="95">
        <f t="shared" si="12"/>
        <v>300</v>
      </c>
      <c r="V39" s="95">
        <f t="shared" si="12"/>
        <v>312</v>
      </c>
      <c r="W39" s="95">
        <f t="shared" si="12"/>
        <v>100</v>
      </c>
      <c r="X39" s="95"/>
      <c r="Y39" s="95"/>
      <c r="Z39" s="95"/>
      <c r="AA39" s="95">
        <f t="shared" si="12"/>
        <v>60</v>
      </c>
      <c r="AB39" s="95"/>
    </row>
    <row r="40" spans="1:28" ht="18.75" customHeight="1">
      <c r="A40" s="105"/>
      <c r="B40" s="101"/>
      <c r="C40" s="104" t="s">
        <v>199</v>
      </c>
      <c r="D40" s="105">
        <f t="shared" si="1"/>
        <v>630</v>
      </c>
      <c r="E40" s="105">
        <f t="shared" si="2"/>
        <v>510</v>
      </c>
      <c r="F40" s="105">
        <f t="shared" si="2"/>
        <v>120</v>
      </c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>
        <v>150</v>
      </c>
      <c r="T40" s="105"/>
      <c r="U40" s="105">
        <v>300</v>
      </c>
      <c r="V40" s="105">
        <v>120</v>
      </c>
      <c r="W40" s="105"/>
      <c r="X40" s="105"/>
      <c r="Y40" s="105"/>
      <c r="Z40" s="105"/>
      <c r="AA40" s="105">
        <v>60</v>
      </c>
      <c r="AB40" s="105"/>
    </row>
    <row r="41" spans="1:28" ht="18.75" customHeight="1">
      <c r="A41" s="105"/>
      <c r="B41" s="101"/>
      <c r="C41" s="104" t="s">
        <v>180</v>
      </c>
      <c r="D41" s="105">
        <f t="shared" si="1"/>
        <v>292</v>
      </c>
      <c r="E41" s="105">
        <f t="shared" si="2"/>
        <v>262</v>
      </c>
      <c r="F41" s="105">
        <f t="shared" si="2"/>
        <v>30</v>
      </c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>
        <v>162</v>
      </c>
      <c r="R41" s="105">
        <v>-162</v>
      </c>
      <c r="S41" s="105"/>
      <c r="T41" s="105"/>
      <c r="U41" s="105"/>
      <c r="V41" s="105">
        <v>192</v>
      </c>
      <c r="W41" s="105">
        <v>100</v>
      </c>
      <c r="X41" s="105"/>
      <c r="Y41" s="105"/>
      <c r="Z41" s="105"/>
      <c r="AA41" s="105"/>
      <c r="AB41" s="105"/>
    </row>
    <row r="42" spans="1:28" ht="18.75" customHeight="1">
      <c r="A42" s="101">
        <v>10</v>
      </c>
      <c r="B42" s="101" t="s">
        <v>200</v>
      </c>
      <c r="C42" s="107" t="s">
        <v>179</v>
      </c>
      <c r="D42" s="95">
        <v>1079</v>
      </c>
      <c r="E42" s="95">
        <v>1114</v>
      </c>
      <c r="F42" s="95">
        <v>-35</v>
      </c>
      <c r="G42" s="95">
        <f>G43+G44</f>
        <v>165</v>
      </c>
      <c r="H42" s="95">
        <f>H43+H44</f>
        <v>-165</v>
      </c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>
        <f>S43+S44</f>
        <v>352</v>
      </c>
      <c r="T42" s="95">
        <f>T43+T44</f>
        <v>-80</v>
      </c>
      <c r="U42" s="95">
        <f>U43+U44</f>
        <v>71.5</v>
      </c>
      <c r="V42" s="95">
        <f>V43+V44</f>
        <v>185</v>
      </c>
      <c r="W42" s="95">
        <f>W43+W44</f>
        <v>375.5</v>
      </c>
      <c r="X42" s="95"/>
      <c r="Y42" s="95">
        <f>Y43+Y44</f>
        <v>50</v>
      </c>
      <c r="Z42" s="95"/>
      <c r="AA42" s="95">
        <f>AA43+AA44</f>
        <v>100</v>
      </c>
      <c r="AB42" s="95">
        <f>AB43+AB44</f>
        <v>25</v>
      </c>
    </row>
    <row r="43" spans="1:28" ht="18.75" customHeight="1">
      <c r="A43" s="101"/>
      <c r="B43" s="101"/>
      <c r="C43" s="113" t="s">
        <v>199</v>
      </c>
      <c r="D43" s="105">
        <v>902</v>
      </c>
      <c r="E43" s="105">
        <v>982</v>
      </c>
      <c r="F43" s="105">
        <v>-80</v>
      </c>
      <c r="G43" s="105">
        <v>165</v>
      </c>
      <c r="H43" s="105">
        <v>-165</v>
      </c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>
        <v>270</v>
      </c>
      <c r="T43" s="105">
        <v>-80</v>
      </c>
      <c r="U43" s="105">
        <v>71.5</v>
      </c>
      <c r="V43" s="105">
        <v>165</v>
      </c>
      <c r="W43" s="105">
        <v>375.5</v>
      </c>
      <c r="X43" s="105"/>
      <c r="Y43" s="105"/>
      <c r="Z43" s="105"/>
      <c r="AA43" s="105">
        <v>100</v>
      </c>
      <c r="AB43" s="105"/>
    </row>
    <row r="44" spans="1:28" ht="18.75" customHeight="1">
      <c r="A44" s="101"/>
      <c r="B44" s="101"/>
      <c r="C44" s="113" t="s">
        <v>201</v>
      </c>
      <c r="D44" s="105">
        <v>177</v>
      </c>
      <c r="E44" s="105">
        <v>132</v>
      </c>
      <c r="F44" s="105">
        <v>45</v>
      </c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>
        <v>82</v>
      </c>
      <c r="T44" s="105"/>
      <c r="U44" s="105"/>
      <c r="V44" s="105">
        <v>20</v>
      </c>
      <c r="W44" s="105"/>
      <c r="X44" s="105"/>
      <c r="Y44" s="105">
        <v>50</v>
      </c>
      <c r="Z44" s="105"/>
      <c r="AA44" s="105"/>
      <c r="AB44" s="105">
        <v>25</v>
      </c>
    </row>
    <row r="45" spans="1:28" ht="18.75" customHeight="1">
      <c r="A45" s="101">
        <v>11</v>
      </c>
      <c r="B45" s="101" t="s">
        <v>202</v>
      </c>
      <c r="C45" s="107" t="s">
        <v>179</v>
      </c>
      <c r="D45" s="95">
        <v>6096</v>
      </c>
      <c r="E45" s="116">
        <v>5447</v>
      </c>
      <c r="F45" s="116">
        <v>649</v>
      </c>
      <c r="G45" s="116">
        <f aca="true" t="shared" si="13" ref="G45:AA45">G46+G47+G48</f>
        <v>477</v>
      </c>
      <c r="H45" s="116">
        <f t="shared" si="13"/>
        <v>80</v>
      </c>
      <c r="I45" s="116">
        <f t="shared" si="13"/>
        <v>215</v>
      </c>
      <c r="J45" s="116"/>
      <c r="K45" s="116">
        <f t="shared" si="13"/>
        <v>415</v>
      </c>
      <c r="L45" s="116"/>
      <c r="M45" s="116">
        <f t="shared" si="13"/>
        <v>0</v>
      </c>
      <c r="N45" s="116">
        <f t="shared" si="13"/>
        <v>0</v>
      </c>
      <c r="O45" s="116">
        <f t="shared" si="13"/>
        <v>268</v>
      </c>
      <c r="P45" s="116"/>
      <c r="Q45" s="116"/>
      <c r="R45" s="116"/>
      <c r="S45" s="116">
        <f t="shared" si="13"/>
        <v>89</v>
      </c>
      <c r="T45" s="116"/>
      <c r="U45" s="116">
        <f t="shared" si="13"/>
        <v>151</v>
      </c>
      <c r="V45" s="116"/>
      <c r="W45" s="116">
        <f t="shared" si="13"/>
        <v>2821</v>
      </c>
      <c r="X45" s="116">
        <f t="shared" si="13"/>
        <v>569</v>
      </c>
      <c r="Y45" s="116">
        <f t="shared" si="13"/>
        <v>811</v>
      </c>
      <c r="Z45" s="116"/>
      <c r="AA45" s="116">
        <f t="shared" si="13"/>
        <v>200</v>
      </c>
      <c r="AB45" s="116"/>
    </row>
    <row r="46" spans="1:28" ht="18.75" customHeight="1">
      <c r="A46" s="101"/>
      <c r="B46" s="101"/>
      <c r="C46" s="104" t="s">
        <v>187</v>
      </c>
      <c r="D46" s="114">
        <v>4043</v>
      </c>
      <c r="E46" s="117">
        <v>3793</v>
      </c>
      <c r="F46" s="117">
        <v>250</v>
      </c>
      <c r="G46" s="117">
        <v>267</v>
      </c>
      <c r="H46" s="117"/>
      <c r="I46" s="117">
        <v>215</v>
      </c>
      <c r="J46" s="117"/>
      <c r="K46" s="117">
        <v>415</v>
      </c>
      <c r="L46" s="117"/>
      <c r="M46" s="117">
        <v>0</v>
      </c>
      <c r="N46" s="117">
        <v>0</v>
      </c>
      <c r="O46" s="117">
        <v>268</v>
      </c>
      <c r="P46" s="117"/>
      <c r="Q46" s="117"/>
      <c r="R46" s="117"/>
      <c r="S46" s="117">
        <v>89</v>
      </c>
      <c r="T46" s="117"/>
      <c r="U46" s="117">
        <v>86</v>
      </c>
      <c r="V46" s="117"/>
      <c r="W46" s="117">
        <v>1442</v>
      </c>
      <c r="X46" s="117">
        <v>250</v>
      </c>
      <c r="Y46" s="117">
        <v>811</v>
      </c>
      <c r="Z46" s="117"/>
      <c r="AA46" s="117">
        <v>200</v>
      </c>
      <c r="AB46" s="117"/>
    </row>
    <row r="47" spans="1:28" ht="18.75" customHeight="1">
      <c r="A47" s="101"/>
      <c r="B47" s="101"/>
      <c r="C47" s="104" t="s">
        <v>203</v>
      </c>
      <c r="D47" s="114">
        <v>1857</v>
      </c>
      <c r="E47" s="117">
        <v>1654</v>
      </c>
      <c r="F47" s="117">
        <v>203</v>
      </c>
      <c r="G47" s="117">
        <v>210</v>
      </c>
      <c r="H47" s="117">
        <v>20</v>
      </c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>
        <v>65</v>
      </c>
      <c r="V47" s="117"/>
      <c r="W47" s="117">
        <v>1379</v>
      </c>
      <c r="X47" s="117">
        <v>183</v>
      </c>
      <c r="Y47" s="117"/>
      <c r="Z47" s="117"/>
      <c r="AA47" s="117"/>
      <c r="AB47" s="117"/>
    </row>
    <row r="48" spans="1:28" ht="18.75" customHeight="1">
      <c r="A48" s="101"/>
      <c r="B48" s="101"/>
      <c r="C48" s="104" t="s">
        <v>204</v>
      </c>
      <c r="D48" s="114">
        <v>196</v>
      </c>
      <c r="E48" s="117"/>
      <c r="F48" s="117">
        <v>196</v>
      </c>
      <c r="G48" s="117"/>
      <c r="H48" s="117">
        <v>60</v>
      </c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>
        <v>136</v>
      </c>
      <c r="Y48" s="117"/>
      <c r="Z48" s="117"/>
      <c r="AA48" s="117"/>
      <c r="AB48" s="117"/>
    </row>
    <row r="49" spans="1:28" ht="18.75" customHeight="1">
      <c r="A49" s="101">
        <v>12</v>
      </c>
      <c r="B49" s="101" t="s">
        <v>205</v>
      </c>
      <c r="C49" s="107" t="s">
        <v>179</v>
      </c>
      <c r="D49" s="95">
        <f>E49+F49</f>
        <v>1379</v>
      </c>
      <c r="E49" s="95">
        <f>G49+I49+K49+M49+O49+Q49+S49+U49+U49+W49+Y49+AA49</f>
        <v>1095.5</v>
      </c>
      <c r="F49" s="95">
        <f>H49+J49+L49+N49+P49+R49+T49+V49+X49+Z49+AB49</f>
        <v>283.5</v>
      </c>
      <c r="G49" s="95">
        <f>SUM(G50:G53)</f>
        <v>403</v>
      </c>
      <c r="H49" s="95"/>
      <c r="I49" s="95"/>
      <c r="J49" s="95">
        <f>SUM(J50:J53)</f>
        <v>151.5</v>
      </c>
      <c r="K49" s="95"/>
      <c r="L49" s="95"/>
      <c r="M49" s="95"/>
      <c r="N49" s="95"/>
      <c r="O49" s="95"/>
      <c r="P49" s="95"/>
      <c r="Q49" s="95">
        <f>SUM(Q50:Q53)</f>
        <v>280</v>
      </c>
      <c r="R49" s="95"/>
      <c r="S49" s="95"/>
      <c r="T49" s="95"/>
      <c r="U49" s="95"/>
      <c r="V49" s="95">
        <f>SUM(V50:V53)</f>
        <v>9</v>
      </c>
      <c r="W49" s="95">
        <f>SUM(W50:W53)</f>
        <v>256.5</v>
      </c>
      <c r="X49" s="95">
        <f>SUM(X50:X53)</f>
        <v>123</v>
      </c>
      <c r="Y49" s="95">
        <f>SUM(Y50:Y53)</f>
        <v>96</v>
      </c>
      <c r="Z49" s="95"/>
      <c r="AA49" s="95">
        <f>SUM(AA50:AA53)</f>
        <v>60</v>
      </c>
      <c r="AB49" s="95"/>
    </row>
    <row r="50" spans="1:28" ht="18.75" customHeight="1">
      <c r="A50" s="101"/>
      <c r="B50" s="101"/>
      <c r="C50" s="113" t="s">
        <v>185</v>
      </c>
      <c r="D50" s="105">
        <f>E50+F50</f>
        <v>586</v>
      </c>
      <c r="E50" s="105">
        <f>G50+I50+K50+M50+O50+Q50+S50+U50+U50+W50+Y50+AA50</f>
        <v>425.5</v>
      </c>
      <c r="F50" s="105">
        <f>H50+J50+L50+N50+P50+R50+T50+V50+X50+Z50+AB50</f>
        <v>160.5</v>
      </c>
      <c r="G50" s="105">
        <v>42</v>
      </c>
      <c r="H50" s="105"/>
      <c r="I50" s="105"/>
      <c r="J50" s="105">
        <v>151.5</v>
      </c>
      <c r="K50" s="105"/>
      <c r="L50" s="105"/>
      <c r="M50" s="105"/>
      <c r="N50" s="105"/>
      <c r="O50" s="105"/>
      <c r="P50" s="105"/>
      <c r="Q50" s="105">
        <v>280</v>
      </c>
      <c r="R50" s="105"/>
      <c r="S50" s="105"/>
      <c r="T50" s="105"/>
      <c r="U50" s="105"/>
      <c r="V50" s="105">
        <v>9</v>
      </c>
      <c r="W50" s="105">
        <v>73.5</v>
      </c>
      <c r="X50" s="105"/>
      <c r="Y50" s="105"/>
      <c r="Z50" s="105"/>
      <c r="AA50" s="105">
        <v>30</v>
      </c>
      <c r="AB50" s="105"/>
    </row>
    <row r="51" spans="1:28" ht="18.75" customHeight="1">
      <c r="A51" s="101"/>
      <c r="B51" s="101"/>
      <c r="C51" s="104" t="s">
        <v>206</v>
      </c>
      <c r="D51" s="105">
        <f>E51+F51</f>
        <v>362.5</v>
      </c>
      <c r="E51" s="105">
        <f>G51+I51+K51+M51+O51+Q51+S51+U51+U51+W51+Y51+AA51</f>
        <v>277</v>
      </c>
      <c r="F51" s="105">
        <f>H51+J51+L51+N51+P51+R51+T51+V51+X51+Z51+AB51</f>
        <v>85.5</v>
      </c>
      <c r="G51" s="105">
        <v>161</v>
      </c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>
        <v>85.5</v>
      </c>
      <c r="Y51" s="105">
        <v>96</v>
      </c>
      <c r="Z51" s="105"/>
      <c r="AA51" s="105">
        <v>20</v>
      </c>
      <c r="AB51" s="105"/>
    </row>
    <row r="52" spans="1:28" ht="18.75" customHeight="1">
      <c r="A52" s="101"/>
      <c r="B52" s="101"/>
      <c r="C52" s="104" t="s">
        <v>173</v>
      </c>
      <c r="D52" s="105">
        <f>E52+F52</f>
        <v>360</v>
      </c>
      <c r="E52" s="105">
        <f>G52+I52+K52+M52+O52+Q52+S52+U52+U52+W52+Y52+AA52</f>
        <v>322.5</v>
      </c>
      <c r="F52" s="105">
        <f>H52+J52+L52+N52+P52+R52+T52+V52+X52+Z52+AB52</f>
        <v>37.5</v>
      </c>
      <c r="G52" s="105">
        <v>200</v>
      </c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>
        <v>112.5</v>
      </c>
      <c r="X52" s="105">
        <v>37.5</v>
      </c>
      <c r="Y52" s="105"/>
      <c r="Z52" s="105"/>
      <c r="AA52" s="105">
        <v>10</v>
      </c>
      <c r="AB52" s="105"/>
    </row>
    <row r="53" spans="1:28" ht="18.75" customHeight="1">
      <c r="A53" s="101"/>
      <c r="B53" s="101"/>
      <c r="C53" s="104" t="s">
        <v>177</v>
      </c>
      <c r="D53" s="105">
        <f>E53+F53</f>
        <v>70.5</v>
      </c>
      <c r="E53" s="105">
        <f>G53+I53+K53+M53+O53+Q53+S53+U53+U53+W53+Y53+AA53</f>
        <v>70.5</v>
      </c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>
        <v>70.5</v>
      </c>
      <c r="X53" s="105"/>
      <c r="Y53" s="105"/>
      <c r="Z53" s="105"/>
      <c r="AA53" s="105"/>
      <c r="AB53" s="105"/>
    </row>
  </sheetData>
  <sheetProtection/>
  <mergeCells count="59">
    <mergeCell ref="A1:AB1"/>
    <mergeCell ref="Y2:AB2"/>
    <mergeCell ref="D3:AB3"/>
    <mergeCell ref="E4:F4"/>
    <mergeCell ref="G4:P4"/>
    <mergeCell ref="Q4:R4"/>
    <mergeCell ref="S4:T4"/>
    <mergeCell ref="U4:V4"/>
    <mergeCell ref="W4:X4"/>
    <mergeCell ref="Y4:Z4"/>
    <mergeCell ref="AA4:AB4"/>
    <mergeCell ref="G6:H6"/>
    <mergeCell ref="I6:J6"/>
    <mergeCell ref="K6:L6"/>
    <mergeCell ref="M6:N6"/>
    <mergeCell ref="O6:P6"/>
    <mergeCell ref="A7:B7"/>
    <mergeCell ref="A3:A6"/>
    <mergeCell ref="A8:A13"/>
    <mergeCell ref="A14:A16"/>
    <mergeCell ref="A17:A20"/>
    <mergeCell ref="A21:A23"/>
    <mergeCell ref="A24:A26"/>
    <mergeCell ref="A27:A30"/>
    <mergeCell ref="A31:A32"/>
    <mergeCell ref="A33:A38"/>
    <mergeCell ref="A39:A41"/>
    <mergeCell ref="A42:A44"/>
    <mergeCell ref="A45:A48"/>
    <mergeCell ref="A49:A53"/>
    <mergeCell ref="B3:B6"/>
    <mergeCell ref="B8:B13"/>
    <mergeCell ref="B14:B16"/>
    <mergeCell ref="B17:B20"/>
    <mergeCell ref="B21:B23"/>
    <mergeCell ref="B24:B26"/>
    <mergeCell ref="B27:B30"/>
    <mergeCell ref="B31:B32"/>
    <mergeCell ref="B33:B38"/>
    <mergeCell ref="B39:B41"/>
    <mergeCell ref="B42:B44"/>
    <mergeCell ref="B45:B48"/>
    <mergeCell ref="B49:B53"/>
    <mergeCell ref="C3:C6"/>
    <mergeCell ref="D4:D6"/>
    <mergeCell ref="E5:E6"/>
    <mergeCell ref="F5:F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85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48"/>
  <sheetViews>
    <sheetView workbookViewId="0" topLeftCell="A35">
      <selection activeCell="B43" sqref="B43:AB48"/>
    </sheetView>
  </sheetViews>
  <sheetFormatPr defaultColWidth="9.00390625" defaultRowHeight="14.25"/>
  <cols>
    <col min="1" max="1" width="4.00390625" style="51" customWidth="1"/>
    <col min="2" max="2" width="18.625" style="51" customWidth="1"/>
    <col min="3" max="3" width="7.625" style="51" customWidth="1"/>
    <col min="4" max="4" width="6.875" style="51" customWidth="1"/>
    <col min="5" max="5" width="7.375" style="51" customWidth="1"/>
    <col min="6" max="6" width="6.75390625" style="51" bestFit="1" customWidth="1"/>
    <col min="7" max="7" width="5.00390625" style="51" customWidth="1"/>
    <col min="8" max="8" width="4.625" style="51" customWidth="1"/>
    <col min="9" max="9" width="6.75390625" style="51" bestFit="1" customWidth="1"/>
    <col min="10" max="10" width="6.375" style="51" bestFit="1" customWidth="1"/>
    <col min="11" max="11" width="6.75390625" style="51" bestFit="1" customWidth="1"/>
    <col min="12" max="12" width="4.50390625" style="51" customWidth="1"/>
    <col min="13" max="14" width="4.50390625" style="51" hidden="1" customWidth="1"/>
    <col min="15" max="15" width="5.875" style="51" bestFit="1" customWidth="1"/>
    <col min="16" max="16" width="4.00390625" style="51" customWidth="1"/>
    <col min="17" max="17" width="6.125" style="51" customWidth="1"/>
    <col min="18" max="18" width="4.25390625" style="51" customWidth="1"/>
    <col min="19" max="19" width="5.25390625" style="51" bestFit="1" customWidth="1"/>
    <col min="20" max="20" width="4.25390625" style="51" customWidth="1"/>
    <col min="21" max="21" width="6.75390625" style="51" bestFit="1" customWidth="1"/>
    <col min="22" max="22" width="5.25390625" style="51" bestFit="1" customWidth="1"/>
    <col min="23" max="23" width="7.625" style="51" bestFit="1" customWidth="1"/>
    <col min="24" max="24" width="4.625" style="51" customWidth="1"/>
    <col min="25" max="25" width="5.25390625" style="51" bestFit="1" customWidth="1"/>
    <col min="26" max="26" width="5.25390625" style="51" customWidth="1"/>
    <col min="27" max="27" width="4.50390625" style="51" customWidth="1"/>
    <col min="28" max="28" width="4.625" style="51" customWidth="1"/>
    <col min="29" max="16384" width="9.00390625" style="51" customWidth="1"/>
  </cols>
  <sheetData>
    <row r="1" spans="1:29" ht="25.5">
      <c r="A1" s="52" t="s">
        <v>207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88"/>
    </row>
    <row r="2" spans="1:28" ht="25.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85" t="s">
        <v>1</v>
      </c>
      <c r="Z2" s="85"/>
      <c r="AA2" s="85"/>
      <c r="AB2" s="85"/>
    </row>
    <row r="3" spans="1:28" s="49" customFormat="1" ht="18.75" customHeight="1">
      <c r="A3" s="54" t="s">
        <v>149</v>
      </c>
      <c r="B3" s="54" t="s">
        <v>150</v>
      </c>
      <c r="C3" s="54" t="s">
        <v>151</v>
      </c>
      <c r="D3" s="55" t="s">
        <v>152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28" s="49" customFormat="1" ht="31.5" customHeight="1">
      <c r="A4" s="56"/>
      <c r="B4" s="56"/>
      <c r="C4" s="56"/>
      <c r="D4" s="57" t="s">
        <v>153</v>
      </c>
      <c r="E4" s="54" t="s">
        <v>154</v>
      </c>
      <c r="F4" s="54"/>
      <c r="G4" s="54" t="s">
        <v>155</v>
      </c>
      <c r="H4" s="54"/>
      <c r="I4" s="54"/>
      <c r="J4" s="54"/>
      <c r="K4" s="54"/>
      <c r="L4" s="54"/>
      <c r="M4" s="54"/>
      <c r="N4" s="54"/>
      <c r="O4" s="54"/>
      <c r="P4" s="54"/>
      <c r="Q4" s="54" t="s">
        <v>156</v>
      </c>
      <c r="R4" s="54"/>
      <c r="S4" s="54" t="s">
        <v>157</v>
      </c>
      <c r="T4" s="54"/>
      <c r="U4" s="54" t="s">
        <v>158</v>
      </c>
      <c r="V4" s="54"/>
      <c r="W4" s="54" t="s">
        <v>159</v>
      </c>
      <c r="X4" s="54"/>
      <c r="Y4" s="86" t="s">
        <v>160</v>
      </c>
      <c r="Z4" s="87"/>
      <c r="AA4" s="54" t="s">
        <v>161</v>
      </c>
      <c r="AB4" s="54"/>
    </row>
    <row r="5" spans="1:28" s="49" customFormat="1" ht="26.25" customHeight="1">
      <c r="A5" s="56"/>
      <c r="B5" s="56"/>
      <c r="C5" s="56"/>
      <c r="D5" s="58"/>
      <c r="E5" s="57" t="s">
        <v>162</v>
      </c>
      <c r="F5" s="57" t="s">
        <v>163</v>
      </c>
      <c r="G5" s="57" t="s">
        <v>162</v>
      </c>
      <c r="H5" s="57" t="s">
        <v>163</v>
      </c>
      <c r="I5" s="83" t="s">
        <v>162</v>
      </c>
      <c r="J5" s="57" t="s">
        <v>163</v>
      </c>
      <c r="K5" s="57" t="s">
        <v>162</v>
      </c>
      <c r="L5" s="57" t="s">
        <v>163</v>
      </c>
      <c r="M5" s="57" t="s">
        <v>162</v>
      </c>
      <c r="N5" s="57" t="s">
        <v>163</v>
      </c>
      <c r="O5" s="57" t="s">
        <v>162</v>
      </c>
      <c r="P5" s="57" t="s">
        <v>163</v>
      </c>
      <c r="Q5" s="57" t="s">
        <v>162</v>
      </c>
      <c r="R5" s="57" t="s">
        <v>163</v>
      </c>
      <c r="S5" s="57" t="s">
        <v>162</v>
      </c>
      <c r="T5" s="57" t="s">
        <v>163</v>
      </c>
      <c r="U5" s="57" t="s">
        <v>162</v>
      </c>
      <c r="V5" s="57" t="s">
        <v>163</v>
      </c>
      <c r="W5" s="57" t="s">
        <v>162</v>
      </c>
      <c r="X5" s="57" t="s">
        <v>163</v>
      </c>
      <c r="Y5" s="57" t="s">
        <v>162</v>
      </c>
      <c r="Z5" s="57" t="s">
        <v>163</v>
      </c>
      <c r="AA5" s="57" t="s">
        <v>162</v>
      </c>
      <c r="AB5" s="57" t="s">
        <v>163</v>
      </c>
    </row>
    <row r="6" spans="1:28" s="49" customFormat="1" ht="26.25" customHeight="1">
      <c r="A6" s="56"/>
      <c r="B6" s="56"/>
      <c r="C6" s="56"/>
      <c r="D6" s="58"/>
      <c r="E6" s="58"/>
      <c r="F6" s="58"/>
      <c r="G6" s="80" t="s">
        <v>164</v>
      </c>
      <c r="H6" s="81"/>
      <c r="I6" s="80" t="s">
        <v>165</v>
      </c>
      <c r="J6" s="81"/>
      <c r="K6" s="80" t="s">
        <v>166</v>
      </c>
      <c r="L6" s="81"/>
      <c r="M6" s="80" t="s">
        <v>167</v>
      </c>
      <c r="N6" s="81"/>
      <c r="O6" s="80" t="s">
        <v>168</v>
      </c>
      <c r="P6" s="80"/>
      <c r="Q6" s="80"/>
      <c r="R6" s="80"/>
      <c r="S6" s="80"/>
      <c r="T6" s="84"/>
      <c r="U6" s="58"/>
      <c r="V6" s="58"/>
      <c r="W6" s="58"/>
      <c r="X6" s="58"/>
      <c r="Y6" s="58"/>
      <c r="Z6" s="58"/>
      <c r="AA6" s="80"/>
      <c r="AB6" s="80"/>
    </row>
    <row r="7" spans="1:28" s="49" customFormat="1" ht="26.25" customHeight="1">
      <c r="A7" s="59" t="s">
        <v>208</v>
      </c>
      <c r="B7" s="60"/>
      <c r="C7" s="61" t="s">
        <v>170</v>
      </c>
      <c r="D7" s="62">
        <f>D8+D9+D12+D13+D14+D20+D23+D26+D29+D30+D31+D32+D33+D34+D35+D36+D37+D38+D39+D40+D41+D42+D43+D44+D45+D46+D47+D48</f>
        <v>33417.65</v>
      </c>
      <c r="E7" s="82">
        <f>E8+E9+E12+E13+E14+E20+E23+E26+E29+E30+E31+E32+E33+E34+E35+E36+E37+E38+E39+E40+E41+E42+E43+E44+E45+E46+E47+E48</f>
        <v>32432.15</v>
      </c>
      <c r="F7" s="62">
        <f aca="true" t="shared" si="0" ref="F7:AB7">F8+F9+F12+F13+F14+F20+F23+F26+F29+F30+F31+F32+F33+F34+F35+F36+F37+F38+F39+F40+F41+F42+F43+F44+F45+F46+F47+F48</f>
        <v>985.5</v>
      </c>
      <c r="G7" s="62">
        <f t="shared" si="0"/>
        <v>2566</v>
      </c>
      <c r="H7" s="62">
        <f t="shared" si="0"/>
        <v>510</v>
      </c>
      <c r="I7" s="62">
        <f t="shared" si="0"/>
        <v>1529.5</v>
      </c>
      <c r="J7" s="62">
        <f t="shared" si="0"/>
        <v>-202.5</v>
      </c>
      <c r="K7" s="62">
        <f t="shared" si="0"/>
        <v>5907.599999999999</v>
      </c>
      <c r="L7" s="62"/>
      <c r="M7" s="62"/>
      <c r="N7" s="62"/>
      <c r="O7" s="62">
        <f t="shared" si="0"/>
        <v>680.6</v>
      </c>
      <c r="P7" s="62"/>
      <c r="Q7" s="62">
        <f t="shared" si="0"/>
        <v>6084.5</v>
      </c>
      <c r="R7" s="62"/>
      <c r="S7" s="62">
        <f t="shared" si="0"/>
        <v>744</v>
      </c>
      <c r="T7" s="62"/>
      <c r="U7" s="62">
        <f t="shared" si="0"/>
        <v>1552.5</v>
      </c>
      <c r="V7" s="62">
        <f t="shared" si="0"/>
        <v>120</v>
      </c>
      <c r="W7" s="62">
        <f t="shared" si="0"/>
        <v>3822.45</v>
      </c>
      <c r="X7" s="62">
        <f t="shared" si="0"/>
        <v>90</v>
      </c>
      <c r="Y7" s="62">
        <f t="shared" si="0"/>
        <v>9347</v>
      </c>
      <c r="Z7" s="62">
        <f t="shared" si="0"/>
        <v>200</v>
      </c>
      <c r="AA7" s="62">
        <f t="shared" si="0"/>
        <v>198</v>
      </c>
      <c r="AB7" s="62">
        <f t="shared" si="0"/>
        <v>262</v>
      </c>
    </row>
    <row r="8" spans="1:28" s="49" customFormat="1" ht="30" customHeight="1">
      <c r="A8" s="63">
        <v>1</v>
      </c>
      <c r="B8" s="64" t="s">
        <v>209</v>
      </c>
      <c r="C8" s="63" t="s">
        <v>210</v>
      </c>
      <c r="D8" s="63">
        <f>E8+F8</f>
        <v>1750</v>
      </c>
      <c r="E8" s="63">
        <f>G8+I8+K8+M8+O8+Q8+S8+U8+W8+Y8+AA8</f>
        <v>1750</v>
      </c>
      <c r="F8" s="63"/>
      <c r="G8" s="63"/>
      <c r="H8" s="63"/>
      <c r="I8" s="63">
        <v>250</v>
      </c>
      <c r="J8" s="63"/>
      <c r="K8" s="63"/>
      <c r="L8" s="63"/>
      <c r="M8" s="63"/>
      <c r="N8" s="63"/>
      <c r="O8" s="63"/>
      <c r="P8" s="63"/>
      <c r="Q8" s="63">
        <v>800</v>
      </c>
      <c r="R8" s="63"/>
      <c r="S8" s="63"/>
      <c r="T8" s="63"/>
      <c r="U8" s="63"/>
      <c r="V8" s="63"/>
      <c r="W8" s="63"/>
      <c r="X8" s="63"/>
      <c r="Y8" s="63">
        <v>700</v>
      </c>
      <c r="Z8" s="63"/>
      <c r="AA8" s="63"/>
      <c r="AB8" s="63"/>
    </row>
    <row r="9" spans="1:28" s="49" customFormat="1" ht="26.25" customHeight="1">
      <c r="A9" s="63">
        <v>2</v>
      </c>
      <c r="B9" s="64" t="s">
        <v>211</v>
      </c>
      <c r="C9" s="65" t="s">
        <v>172</v>
      </c>
      <c r="D9" s="66">
        <f aca="true" t="shared" si="1" ref="D9:D48">E9+F9</f>
        <v>3229</v>
      </c>
      <c r="E9" s="66">
        <f aca="true" t="shared" si="2" ref="E9:E48">G9+I9+K9+M9+O9+Q9+S9+U9+W9+Y9+AA9</f>
        <v>3229</v>
      </c>
      <c r="F9" s="66"/>
      <c r="G9" s="66">
        <v>150</v>
      </c>
      <c r="H9" s="66"/>
      <c r="I9" s="66"/>
      <c r="J9" s="66"/>
      <c r="K9" s="66">
        <v>641</v>
      </c>
      <c r="L9" s="66"/>
      <c r="M9" s="66"/>
      <c r="N9" s="66"/>
      <c r="O9" s="66"/>
      <c r="P9" s="66"/>
      <c r="Q9" s="66"/>
      <c r="R9" s="66"/>
      <c r="S9" s="66"/>
      <c r="T9" s="66"/>
      <c r="U9" s="66">
        <v>60</v>
      </c>
      <c r="V9" s="66"/>
      <c r="W9" s="66">
        <v>560</v>
      </c>
      <c r="X9" s="66"/>
      <c r="Y9" s="66">
        <v>1818</v>
      </c>
      <c r="Z9" s="66"/>
      <c r="AA9" s="66"/>
      <c r="AB9" s="66"/>
    </row>
    <row r="10" spans="1:28" s="49" customFormat="1" ht="26.25" customHeight="1">
      <c r="A10" s="63"/>
      <c r="B10" s="64"/>
      <c r="C10" s="63" t="s">
        <v>212</v>
      </c>
      <c r="D10" s="63">
        <f t="shared" si="1"/>
        <v>3009</v>
      </c>
      <c r="E10" s="63">
        <f t="shared" si="2"/>
        <v>3009</v>
      </c>
      <c r="F10" s="63"/>
      <c r="G10" s="63"/>
      <c r="H10" s="63"/>
      <c r="I10" s="63"/>
      <c r="J10" s="63"/>
      <c r="K10" s="63">
        <v>641</v>
      </c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>
        <v>550</v>
      </c>
      <c r="X10" s="63"/>
      <c r="Y10" s="63">
        <v>1818</v>
      </c>
      <c r="Z10" s="63"/>
      <c r="AA10" s="63"/>
      <c r="AB10" s="63"/>
    </row>
    <row r="11" spans="1:28" s="49" customFormat="1" ht="26.25" customHeight="1">
      <c r="A11" s="63"/>
      <c r="B11" s="64"/>
      <c r="C11" s="63" t="s">
        <v>213</v>
      </c>
      <c r="D11" s="63">
        <f t="shared" si="1"/>
        <v>220</v>
      </c>
      <c r="E11" s="63">
        <f t="shared" si="2"/>
        <v>220</v>
      </c>
      <c r="F11" s="63"/>
      <c r="G11" s="63">
        <v>150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>
        <v>60</v>
      </c>
      <c r="V11" s="63"/>
      <c r="W11" s="63">
        <v>10</v>
      </c>
      <c r="X11" s="63"/>
      <c r="Y11" s="63"/>
      <c r="Z11" s="63"/>
      <c r="AA11" s="63"/>
      <c r="AB11" s="63"/>
    </row>
    <row r="12" spans="1:28" s="49" customFormat="1" ht="30.75" customHeight="1">
      <c r="A12" s="63">
        <v>3</v>
      </c>
      <c r="B12" s="64" t="s">
        <v>214</v>
      </c>
      <c r="C12" s="63" t="s">
        <v>215</v>
      </c>
      <c r="D12" s="63">
        <f t="shared" si="1"/>
        <v>933</v>
      </c>
      <c r="E12" s="63">
        <f t="shared" si="2"/>
        <v>933</v>
      </c>
      <c r="F12" s="63"/>
      <c r="G12" s="63"/>
      <c r="H12" s="63"/>
      <c r="I12" s="63">
        <v>133</v>
      </c>
      <c r="J12" s="63"/>
      <c r="K12" s="63">
        <v>290</v>
      </c>
      <c r="L12" s="63"/>
      <c r="M12" s="63"/>
      <c r="N12" s="63"/>
      <c r="O12" s="63">
        <v>110</v>
      </c>
      <c r="P12" s="63"/>
      <c r="Q12" s="63"/>
      <c r="R12" s="63"/>
      <c r="S12" s="63"/>
      <c r="T12" s="63"/>
      <c r="U12" s="63"/>
      <c r="V12" s="63"/>
      <c r="W12" s="63"/>
      <c r="X12" s="63"/>
      <c r="Y12" s="63">
        <v>400</v>
      </c>
      <c r="Z12" s="63"/>
      <c r="AA12" s="63"/>
      <c r="AB12" s="63"/>
    </row>
    <row r="13" spans="1:28" s="49" customFormat="1" ht="30" customHeight="1">
      <c r="A13" s="63">
        <v>4</v>
      </c>
      <c r="B13" s="64" t="s">
        <v>216</v>
      </c>
      <c r="C13" s="63" t="s">
        <v>212</v>
      </c>
      <c r="D13" s="63">
        <f t="shared" si="1"/>
        <v>399</v>
      </c>
      <c r="E13" s="63">
        <f t="shared" si="2"/>
        <v>399</v>
      </c>
      <c r="F13" s="63"/>
      <c r="G13" s="63"/>
      <c r="H13" s="63"/>
      <c r="I13" s="63"/>
      <c r="J13" s="63"/>
      <c r="K13" s="63">
        <v>399</v>
      </c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</row>
    <row r="14" spans="1:28" s="49" customFormat="1" ht="26.25" customHeight="1">
      <c r="A14" s="63">
        <v>5</v>
      </c>
      <c r="B14" s="67" t="s">
        <v>217</v>
      </c>
      <c r="C14" s="65" t="s">
        <v>172</v>
      </c>
      <c r="D14" s="66">
        <f t="shared" si="1"/>
        <v>4560</v>
      </c>
      <c r="E14" s="66">
        <f t="shared" si="2"/>
        <v>4560</v>
      </c>
      <c r="F14" s="66"/>
      <c r="G14" s="66">
        <v>982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>
        <v>50</v>
      </c>
      <c r="T14" s="66"/>
      <c r="U14" s="66">
        <v>261</v>
      </c>
      <c r="V14" s="66"/>
      <c r="W14" s="66">
        <v>374</v>
      </c>
      <c r="X14" s="66"/>
      <c r="Y14" s="66">
        <v>2893</v>
      </c>
      <c r="Z14" s="66"/>
      <c r="AA14" s="66"/>
      <c r="AB14" s="66"/>
    </row>
    <row r="15" spans="1:28" s="49" customFormat="1" ht="26.25" customHeight="1">
      <c r="A15" s="63"/>
      <c r="B15" s="64"/>
      <c r="C15" s="63" t="s">
        <v>212</v>
      </c>
      <c r="D15" s="63">
        <f t="shared" si="1"/>
        <v>2202</v>
      </c>
      <c r="E15" s="63">
        <f t="shared" si="2"/>
        <v>2202</v>
      </c>
      <c r="F15" s="63"/>
      <c r="G15" s="63">
        <v>522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>
        <v>51</v>
      </c>
      <c r="V15" s="63"/>
      <c r="W15" s="63">
        <v>261</v>
      </c>
      <c r="X15" s="63"/>
      <c r="Y15" s="63">
        <v>1368</v>
      </c>
      <c r="Z15" s="63"/>
      <c r="AA15" s="63"/>
      <c r="AB15" s="63"/>
    </row>
    <row r="16" spans="1:28" s="49" customFormat="1" ht="26.25" customHeight="1">
      <c r="A16" s="63"/>
      <c r="B16" s="64"/>
      <c r="C16" s="63" t="s">
        <v>215</v>
      </c>
      <c r="D16" s="63">
        <f t="shared" si="1"/>
        <v>848</v>
      </c>
      <c r="E16" s="63">
        <f t="shared" si="2"/>
        <v>848</v>
      </c>
      <c r="F16" s="63"/>
      <c r="G16" s="63">
        <v>260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>
        <v>88</v>
      </c>
      <c r="X16" s="63"/>
      <c r="Y16" s="63">
        <v>500</v>
      </c>
      <c r="Z16" s="63"/>
      <c r="AA16" s="63"/>
      <c r="AB16" s="63"/>
    </row>
    <row r="17" spans="1:28" s="49" customFormat="1" ht="26.25" customHeight="1">
      <c r="A17" s="63"/>
      <c r="B17" s="64"/>
      <c r="C17" s="63" t="s">
        <v>218</v>
      </c>
      <c r="D17" s="63">
        <f t="shared" si="1"/>
        <v>428</v>
      </c>
      <c r="E17" s="63">
        <f t="shared" si="2"/>
        <v>428</v>
      </c>
      <c r="F17" s="63"/>
      <c r="G17" s="63">
        <v>150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>
        <v>100</v>
      </c>
      <c r="V17" s="63"/>
      <c r="W17" s="63">
        <v>25</v>
      </c>
      <c r="X17" s="63"/>
      <c r="Y17" s="63">
        <v>153</v>
      </c>
      <c r="Z17" s="63"/>
      <c r="AA17" s="63"/>
      <c r="AB17" s="63"/>
    </row>
    <row r="18" spans="1:28" s="49" customFormat="1" ht="26.25" customHeight="1">
      <c r="A18" s="63"/>
      <c r="B18" s="64"/>
      <c r="C18" s="63" t="s">
        <v>219</v>
      </c>
      <c r="D18" s="63">
        <f t="shared" si="1"/>
        <v>520</v>
      </c>
      <c r="E18" s="63">
        <f t="shared" si="2"/>
        <v>520</v>
      </c>
      <c r="F18" s="63"/>
      <c r="G18" s="63">
        <v>50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>
        <v>110</v>
      </c>
      <c r="V18" s="63"/>
      <c r="W18" s="63"/>
      <c r="X18" s="63"/>
      <c r="Y18" s="63">
        <v>360</v>
      </c>
      <c r="Z18" s="63"/>
      <c r="AA18" s="63"/>
      <c r="AB18" s="63"/>
    </row>
    <row r="19" spans="1:28" s="49" customFormat="1" ht="26.25" customHeight="1">
      <c r="A19" s="63"/>
      <c r="B19" s="64"/>
      <c r="C19" s="63" t="s">
        <v>220</v>
      </c>
      <c r="D19" s="63">
        <f t="shared" si="1"/>
        <v>652</v>
      </c>
      <c r="E19" s="63">
        <f t="shared" si="2"/>
        <v>652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>
        <v>50</v>
      </c>
      <c r="T19" s="63"/>
      <c r="U19" s="63"/>
      <c r="V19" s="63"/>
      <c r="W19" s="63"/>
      <c r="X19" s="63"/>
      <c r="Y19" s="63">
        <v>602</v>
      </c>
      <c r="Z19" s="63"/>
      <c r="AA19" s="63"/>
      <c r="AB19" s="63"/>
    </row>
    <row r="20" spans="1:28" s="49" customFormat="1" ht="26.25" customHeight="1">
      <c r="A20" s="63">
        <v>6</v>
      </c>
      <c r="B20" s="64" t="s">
        <v>221</v>
      </c>
      <c r="C20" s="65" t="s">
        <v>172</v>
      </c>
      <c r="D20" s="66">
        <f t="shared" si="1"/>
        <v>634.5</v>
      </c>
      <c r="E20" s="66">
        <f t="shared" si="2"/>
        <v>526.5</v>
      </c>
      <c r="F20" s="66">
        <f>H20+J20+L20+N20+P20+R20+T20+V20+X20+Z20+AB20</f>
        <v>108</v>
      </c>
      <c r="G20" s="66">
        <v>100</v>
      </c>
      <c r="H20" s="66"/>
      <c r="I20" s="66">
        <v>193.5</v>
      </c>
      <c r="J20" s="66"/>
      <c r="K20" s="66"/>
      <c r="L20" s="66"/>
      <c r="M20" s="66"/>
      <c r="N20" s="66"/>
      <c r="O20" s="66"/>
      <c r="P20" s="66"/>
      <c r="Q20" s="66"/>
      <c r="R20" s="66"/>
      <c r="S20" s="66">
        <v>6</v>
      </c>
      <c r="T20" s="66">
        <v>6</v>
      </c>
      <c r="U20" s="66">
        <v>180</v>
      </c>
      <c r="V20" s="66"/>
      <c r="W20" s="66">
        <v>37</v>
      </c>
      <c r="X20" s="66">
        <v>90</v>
      </c>
      <c r="Y20" s="66"/>
      <c r="Z20" s="66"/>
      <c r="AA20" s="66">
        <v>10</v>
      </c>
      <c r="AB20" s="66">
        <v>12</v>
      </c>
    </row>
    <row r="21" spans="1:28" s="49" customFormat="1" ht="26.25" customHeight="1">
      <c r="A21" s="63"/>
      <c r="B21" s="64"/>
      <c r="C21" s="63" t="s">
        <v>222</v>
      </c>
      <c r="D21" s="63">
        <f t="shared" si="1"/>
        <v>410</v>
      </c>
      <c r="E21" s="63">
        <f t="shared" si="2"/>
        <v>311</v>
      </c>
      <c r="F21" s="63">
        <f>H21+J21+L21+N21+P21+R21+T21+V21+X21+Z21+AB21</f>
        <v>99</v>
      </c>
      <c r="G21" s="63">
        <v>100</v>
      </c>
      <c r="H21" s="63"/>
      <c r="I21" s="63">
        <v>100</v>
      </c>
      <c r="J21" s="63"/>
      <c r="K21" s="63"/>
      <c r="L21" s="63"/>
      <c r="M21" s="63"/>
      <c r="N21" s="63"/>
      <c r="O21" s="63"/>
      <c r="P21" s="63"/>
      <c r="Q21" s="63"/>
      <c r="R21" s="63"/>
      <c r="S21" s="63">
        <v>3</v>
      </c>
      <c r="T21" s="63">
        <v>3</v>
      </c>
      <c r="U21" s="63">
        <v>90</v>
      </c>
      <c r="V21" s="63"/>
      <c r="W21" s="63">
        <v>12</v>
      </c>
      <c r="X21" s="63">
        <v>90</v>
      </c>
      <c r="Y21" s="63"/>
      <c r="Z21" s="63"/>
      <c r="AA21" s="63">
        <v>6</v>
      </c>
      <c r="AB21" s="63">
        <v>6</v>
      </c>
    </row>
    <row r="22" spans="1:28" s="49" customFormat="1" ht="26.25" customHeight="1">
      <c r="A22" s="63"/>
      <c r="B22" s="64"/>
      <c r="C22" s="63" t="s">
        <v>223</v>
      </c>
      <c r="D22" s="63">
        <f t="shared" si="1"/>
        <v>224.5</v>
      </c>
      <c r="E22" s="63">
        <f t="shared" si="2"/>
        <v>215.5</v>
      </c>
      <c r="F22" s="63">
        <f>H22+J22+L22+N22+P22+R22+T22+V22+X22+Z22+AB22</f>
        <v>9</v>
      </c>
      <c r="G22" s="63"/>
      <c r="H22" s="63"/>
      <c r="I22" s="63">
        <v>93.5</v>
      </c>
      <c r="J22" s="63"/>
      <c r="K22" s="63"/>
      <c r="L22" s="63"/>
      <c r="M22" s="63"/>
      <c r="N22" s="63"/>
      <c r="O22" s="63"/>
      <c r="P22" s="63"/>
      <c r="Q22" s="63"/>
      <c r="R22" s="63"/>
      <c r="S22" s="63">
        <v>3</v>
      </c>
      <c r="T22" s="63">
        <v>3</v>
      </c>
      <c r="U22" s="63">
        <v>90</v>
      </c>
      <c r="V22" s="63"/>
      <c r="W22" s="63">
        <v>25</v>
      </c>
      <c r="X22" s="63"/>
      <c r="Y22" s="63"/>
      <c r="Z22" s="63"/>
      <c r="AA22" s="63">
        <v>4</v>
      </c>
      <c r="AB22" s="63">
        <v>6</v>
      </c>
    </row>
    <row r="23" spans="1:28" s="49" customFormat="1" ht="30.75" customHeight="1">
      <c r="A23" s="63">
        <v>7</v>
      </c>
      <c r="B23" s="64" t="s">
        <v>224</v>
      </c>
      <c r="C23" s="65" t="s">
        <v>172</v>
      </c>
      <c r="D23" s="66">
        <f t="shared" si="1"/>
        <v>2717</v>
      </c>
      <c r="E23" s="66">
        <f t="shared" si="2"/>
        <v>2717</v>
      </c>
      <c r="F23" s="66"/>
      <c r="G23" s="66">
        <f>G24+G25</f>
        <v>582</v>
      </c>
      <c r="H23" s="66"/>
      <c r="I23" s="66"/>
      <c r="J23" s="66"/>
      <c r="K23" s="66">
        <f>K24+K25</f>
        <v>520</v>
      </c>
      <c r="L23" s="66"/>
      <c r="M23" s="66"/>
      <c r="N23" s="66"/>
      <c r="O23" s="66"/>
      <c r="P23" s="66"/>
      <c r="Q23" s="66"/>
      <c r="R23" s="66"/>
      <c r="S23" s="66">
        <f>S24+S25</f>
        <v>88</v>
      </c>
      <c r="T23" s="66"/>
      <c r="U23" s="66"/>
      <c r="V23" s="66"/>
      <c r="W23" s="66">
        <f>W24+W25</f>
        <v>186</v>
      </c>
      <c r="X23" s="66"/>
      <c r="Y23" s="66">
        <f>Y24+Y25</f>
        <v>1341</v>
      </c>
      <c r="Z23" s="66"/>
      <c r="AA23" s="66"/>
      <c r="AB23" s="66"/>
    </row>
    <row r="24" spans="1:28" s="49" customFormat="1" ht="30.75" customHeight="1">
      <c r="A24" s="63"/>
      <c r="B24" s="64"/>
      <c r="C24" s="63" t="s">
        <v>212</v>
      </c>
      <c r="D24" s="63">
        <f t="shared" si="1"/>
        <v>2567</v>
      </c>
      <c r="E24" s="63">
        <f t="shared" si="2"/>
        <v>2567</v>
      </c>
      <c r="F24" s="63"/>
      <c r="G24" s="63">
        <v>520</v>
      </c>
      <c r="H24" s="63"/>
      <c r="I24" s="63"/>
      <c r="J24" s="63"/>
      <c r="K24" s="63">
        <v>520</v>
      </c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>
        <v>186</v>
      </c>
      <c r="X24" s="63"/>
      <c r="Y24" s="63">
        <v>1341</v>
      </c>
      <c r="Z24" s="63"/>
      <c r="AA24" s="63"/>
      <c r="AB24" s="63"/>
    </row>
    <row r="25" spans="1:28" s="49" customFormat="1" ht="30.75" customHeight="1">
      <c r="A25" s="63"/>
      <c r="B25" s="64"/>
      <c r="C25" s="63" t="s">
        <v>225</v>
      </c>
      <c r="D25" s="63">
        <f t="shared" si="1"/>
        <v>150</v>
      </c>
      <c r="E25" s="63">
        <f t="shared" si="2"/>
        <v>150</v>
      </c>
      <c r="F25" s="63"/>
      <c r="G25" s="63">
        <v>62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>
        <v>88</v>
      </c>
      <c r="T25" s="63"/>
      <c r="U25" s="63"/>
      <c r="V25" s="63"/>
      <c r="W25" s="63"/>
      <c r="X25" s="63"/>
      <c r="Y25" s="63"/>
      <c r="Z25" s="63"/>
      <c r="AA25" s="63"/>
      <c r="AB25" s="63"/>
    </row>
    <row r="26" spans="1:28" s="49" customFormat="1" ht="30.75" customHeight="1">
      <c r="A26" s="63">
        <v>8</v>
      </c>
      <c r="B26" s="64" t="s">
        <v>226</v>
      </c>
      <c r="C26" s="65" t="s">
        <v>172</v>
      </c>
      <c r="D26" s="68">
        <f t="shared" si="1"/>
        <v>1694.65</v>
      </c>
      <c r="E26" s="68">
        <f t="shared" si="2"/>
        <v>1694.65</v>
      </c>
      <c r="F26" s="66"/>
      <c r="G26" s="66"/>
      <c r="H26" s="66"/>
      <c r="I26" s="66"/>
      <c r="J26" s="66"/>
      <c r="K26" s="68">
        <f>K27+K28</f>
        <v>295.20000000000005</v>
      </c>
      <c r="L26" s="66"/>
      <c r="M26" s="66"/>
      <c r="N26" s="66"/>
      <c r="O26" s="66"/>
      <c r="P26" s="66"/>
      <c r="Q26" s="66"/>
      <c r="R26" s="66"/>
      <c r="S26" s="66"/>
      <c r="T26" s="66"/>
      <c r="U26" s="66">
        <f>U27+U28</f>
        <v>115</v>
      </c>
      <c r="V26" s="66"/>
      <c r="W26" s="68">
        <f>W27+W28</f>
        <v>1134.45</v>
      </c>
      <c r="X26" s="66"/>
      <c r="Y26" s="66">
        <f>Y27+Y28</f>
        <v>150</v>
      </c>
      <c r="Z26" s="66"/>
      <c r="AA26" s="66"/>
      <c r="AB26" s="66"/>
    </row>
    <row r="27" spans="1:28" s="49" customFormat="1" ht="30.75" customHeight="1">
      <c r="A27" s="63"/>
      <c r="B27" s="64"/>
      <c r="C27" s="63" t="s">
        <v>227</v>
      </c>
      <c r="D27" s="69">
        <f t="shared" si="1"/>
        <v>689.35</v>
      </c>
      <c r="E27" s="63">
        <f t="shared" si="2"/>
        <v>689.35</v>
      </c>
      <c r="F27" s="63"/>
      <c r="G27" s="63"/>
      <c r="H27" s="63"/>
      <c r="I27" s="63"/>
      <c r="J27" s="63"/>
      <c r="K27" s="69">
        <v>136.05</v>
      </c>
      <c r="L27" s="63"/>
      <c r="M27" s="63"/>
      <c r="N27" s="63"/>
      <c r="O27" s="63"/>
      <c r="P27" s="63"/>
      <c r="Q27" s="63"/>
      <c r="R27" s="63"/>
      <c r="S27" s="63"/>
      <c r="T27" s="63"/>
      <c r="U27" s="63">
        <v>115</v>
      </c>
      <c r="V27" s="63"/>
      <c r="W27" s="69">
        <v>288.3</v>
      </c>
      <c r="X27" s="63"/>
      <c r="Y27" s="63">
        <v>150</v>
      </c>
      <c r="Z27" s="63"/>
      <c r="AA27" s="63"/>
      <c r="AB27" s="63"/>
    </row>
    <row r="28" spans="1:28" s="49" customFormat="1" ht="30.75" customHeight="1">
      <c r="A28" s="63"/>
      <c r="B28" s="64"/>
      <c r="C28" s="63" t="s">
        <v>223</v>
      </c>
      <c r="D28" s="69">
        <f t="shared" si="1"/>
        <v>1005.3</v>
      </c>
      <c r="E28" s="63">
        <f t="shared" si="2"/>
        <v>1005.3</v>
      </c>
      <c r="F28" s="63"/>
      <c r="G28" s="63"/>
      <c r="H28" s="63"/>
      <c r="I28" s="63"/>
      <c r="J28" s="63"/>
      <c r="K28" s="69">
        <v>159.15</v>
      </c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9">
        <v>846.15</v>
      </c>
      <c r="X28" s="63"/>
      <c r="Y28" s="63"/>
      <c r="Z28" s="63"/>
      <c r="AA28" s="63"/>
      <c r="AB28" s="63"/>
    </row>
    <row r="29" spans="1:28" s="49" customFormat="1" ht="30.75" customHeight="1">
      <c r="A29" s="63">
        <v>9</v>
      </c>
      <c r="B29" s="64" t="s">
        <v>228</v>
      </c>
      <c r="C29" s="70" t="s">
        <v>229</v>
      </c>
      <c r="D29" s="63">
        <f t="shared" si="1"/>
        <v>2305</v>
      </c>
      <c r="E29" s="63">
        <f t="shared" si="2"/>
        <v>2305</v>
      </c>
      <c r="F29" s="63"/>
      <c r="G29" s="63">
        <v>150</v>
      </c>
      <c r="H29" s="63"/>
      <c r="I29" s="63"/>
      <c r="J29" s="63"/>
      <c r="K29" s="63">
        <v>200</v>
      </c>
      <c r="L29" s="63"/>
      <c r="M29" s="63"/>
      <c r="N29" s="63"/>
      <c r="O29" s="63"/>
      <c r="P29" s="63"/>
      <c r="Q29" s="63">
        <v>60</v>
      </c>
      <c r="R29" s="63"/>
      <c r="S29" s="63"/>
      <c r="T29" s="63"/>
      <c r="U29" s="63">
        <v>172</v>
      </c>
      <c r="V29" s="63"/>
      <c r="W29" s="63">
        <v>1413</v>
      </c>
      <c r="X29" s="63"/>
      <c r="Y29" s="63">
        <v>310</v>
      </c>
      <c r="Z29" s="63"/>
      <c r="AA29" s="63"/>
      <c r="AB29" s="63"/>
    </row>
    <row r="30" spans="1:28" s="49" customFormat="1" ht="30.75" customHeight="1">
      <c r="A30" s="63">
        <v>10</v>
      </c>
      <c r="B30" s="64" t="s">
        <v>230</v>
      </c>
      <c r="C30" s="63" t="s">
        <v>215</v>
      </c>
      <c r="D30" s="63">
        <f t="shared" si="1"/>
        <v>535</v>
      </c>
      <c r="E30" s="63">
        <f t="shared" si="2"/>
        <v>535</v>
      </c>
      <c r="F30" s="63"/>
      <c r="G30" s="63"/>
      <c r="H30" s="63"/>
      <c r="I30" s="63"/>
      <c r="J30" s="63"/>
      <c r="K30" s="63">
        <v>500</v>
      </c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>
        <v>35</v>
      </c>
      <c r="AB30" s="63">
        <v>0</v>
      </c>
    </row>
    <row r="31" spans="1:28" s="49" customFormat="1" ht="30.75" customHeight="1">
      <c r="A31" s="63">
        <v>11</v>
      </c>
      <c r="B31" s="64" t="s">
        <v>231</v>
      </c>
      <c r="C31" s="63" t="s">
        <v>215</v>
      </c>
      <c r="D31" s="63">
        <f t="shared" si="1"/>
        <v>499</v>
      </c>
      <c r="E31" s="63">
        <f t="shared" si="2"/>
        <v>499</v>
      </c>
      <c r="F31" s="63"/>
      <c r="G31" s="63"/>
      <c r="H31" s="63"/>
      <c r="I31" s="63"/>
      <c r="J31" s="63"/>
      <c r="K31" s="63">
        <v>325</v>
      </c>
      <c r="L31" s="63"/>
      <c r="M31" s="63"/>
      <c r="N31" s="63"/>
      <c r="O31" s="63">
        <v>155</v>
      </c>
      <c r="P31" s="63"/>
      <c r="Q31" s="63"/>
      <c r="R31" s="63"/>
      <c r="S31" s="63"/>
      <c r="T31" s="63"/>
      <c r="U31" s="63"/>
      <c r="V31" s="63"/>
      <c r="W31" s="63"/>
      <c r="X31" s="63"/>
      <c r="Y31" s="63">
        <v>16</v>
      </c>
      <c r="Z31" s="63"/>
      <c r="AA31" s="63">
        <v>3</v>
      </c>
      <c r="AB31" s="63"/>
    </row>
    <row r="32" spans="1:28" s="49" customFormat="1" ht="30.75" customHeight="1">
      <c r="A32" s="63">
        <v>12</v>
      </c>
      <c r="B32" s="67" t="s">
        <v>232</v>
      </c>
      <c r="C32" s="63" t="s">
        <v>215</v>
      </c>
      <c r="D32" s="63">
        <f t="shared" si="1"/>
        <v>605</v>
      </c>
      <c r="E32" s="63">
        <f t="shared" si="2"/>
        <v>605</v>
      </c>
      <c r="F32" s="63"/>
      <c r="G32" s="63"/>
      <c r="H32" s="63"/>
      <c r="I32" s="63">
        <v>50</v>
      </c>
      <c r="J32" s="63"/>
      <c r="K32" s="63">
        <v>465</v>
      </c>
      <c r="L32" s="63"/>
      <c r="M32" s="63"/>
      <c r="N32" s="63"/>
      <c r="O32" s="63">
        <v>90</v>
      </c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</row>
    <row r="33" spans="1:28" s="49" customFormat="1" ht="30.75" customHeight="1">
      <c r="A33" s="63">
        <v>13</v>
      </c>
      <c r="B33" s="64" t="s">
        <v>233</v>
      </c>
      <c r="C33" s="63" t="s">
        <v>215</v>
      </c>
      <c r="D33" s="63">
        <f t="shared" si="1"/>
        <v>1175</v>
      </c>
      <c r="E33" s="63">
        <f t="shared" si="2"/>
        <v>1175</v>
      </c>
      <c r="F33" s="63"/>
      <c r="G33" s="63"/>
      <c r="H33" s="63"/>
      <c r="I33" s="63"/>
      <c r="J33" s="63"/>
      <c r="K33" s="63">
        <v>370</v>
      </c>
      <c r="L33" s="63"/>
      <c r="M33" s="63"/>
      <c r="N33" s="63"/>
      <c r="O33" s="63"/>
      <c r="P33" s="63"/>
      <c r="Q33" s="63"/>
      <c r="R33" s="63"/>
      <c r="S33" s="63"/>
      <c r="T33" s="63"/>
      <c r="U33" s="63">
        <v>70</v>
      </c>
      <c r="V33" s="63"/>
      <c r="W33" s="63">
        <v>118</v>
      </c>
      <c r="X33" s="63"/>
      <c r="Y33" s="63">
        <v>617</v>
      </c>
      <c r="Z33" s="63"/>
      <c r="AA33" s="63"/>
      <c r="AB33" s="63"/>
    </row>
    <row r="34" spans="1:28" s="49" customFormat="1" ht="30.75" customHeight="1">
      <c r="A34" s="63">
        <v>14</v>
      </c>
      <c r="B34" s="64" t="s">
        <v>234</v>
      </c>
      <c r="C34" s="63" t="s">
        <v>215</v>
      </c>
      <c r="D34" s="63">
        <f t="shared" si="1"/>
        <v>1100.5</v>
      </c>
      <c r="E34" s="63">
        <f t="shared" si="2"/>
        <v>1100.5</v>
      </c>
      <c r="F34" s="63"/>
      <c r="G34" s="63"/>
      <c r="H34" s="63"/>
      <c r="I34" s="63">
        <v>700.5</v>
      </c>
      <c r="J34" s="63"/>
      <c r="K34" s="63">
        <v>262.4</v>
      </c>
      <c r="L34" s="63"/>
      <c r="M34" s="63"/>
      <c r="N34" s="63"/>
      <c r="O34" s="63">
        <v>137.6</v>
      </c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</row>
    <row r="35" spans="1:28" s="49" customFormat="1" ht="30.75" customHeight="1">
      <c r="A35" s="63">
        <v>15</v>
      </c>
      <c r="B35" s="64" t="s">
        <v>235</v>
      </c>
      <c r="C35" s="63" t="s">
        <v>215</v>
      </c>
      <c r="D35" s="63">
        <f t="shared" si="1"/>
        <v>1350</v>
      </c>
      <c r="E35" s="63">
        <f t="shared" si="2"/>
        <v>1000</v>
      </c>
      <c r="F35" s="63">
        <f>H35+J35+L35+N35+P35+R35+T35+V35+X35+Z35+AB35</f>
        <v>350</v>
      </c>
      <c r="G35" s="63"/>
      <c r="H35" s="63"/>
      <c r="I35" s="63"/>
      <c r="J35" s="63"/>
      <c r="K35" s="63">
        <v>917</v>
      </c>
      <c r="L35" s="63"/>
      <c r="M35" s="63"/>
      <c r="N35" s="63"/>
      <c r="O35" s="63">
        <v>83</v>
      </c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>
        <v>200</v>
      </c>
      <c r="AA35" s="63"/>
      <c r="AB35" s="63">
        <v>150</v>
      </c>
    </row>
    <row r="36" spans="1:28" s="49" customFormat="1" ht="30.75" customHeight="1">
      <c r="A36" s="63">
        <v>16</v>
      </c>
      <c r="B36" s="64" t="s">
        <v>236</v>
      </c>
      <c r="C36" s="63" t="s">
        <v>215</v>
      </c>
      <c r="D36" s="63">
        <f t="shared" si="1"/>
        <v>678</v>
      </c>
      <c r="E36" s="63">
        <f t="shared" si="2"/>
        <v>760.5</v>
      </c>
      <c r="F36" s="63">
        <f>H36+J36+L36+N36+P36+R36+T36+V36+X36+Z36+AB36</f>
        <v>-82.5</v>
      </c>
      <c r="G36" s="63"/>
      <c r="H36" s="63"/>
      <c r="I36" s="63">
        <v>202.5</v>
      </c>
      <c r="J36" s="63">
        <v>-202.5</v>
      </c>
      <c r="K36" s="63">
        <v>453</v>
      </c>
      <c r="L36" s="63"/>
      <c r="M36" s="63"/>
      <c r="N36" s="63"/>
      <c r="O36" s="63">
        <v>105</v>
      </c>
      <c r="P36" s="63"/>
      <c r="Q36" s="63"/>
      <c r="R36" s="63"/>
      <c r="S36" s="63"/>
      <c r="T36" s="63"/>
      <c r="U36" s="63"/>
      <c r="V36" s="63">
        <v>120</v>
      </c>
      <c r="W36" s="63"/>
      <c r="X36" s="63"/>
      <c r="Y36" s="63"/>
      <c r="Z36" s="63"/>
      <c r="AA36" s="63"/>
      <c r="AB36" s="63"/>
    </row>
    <row r="37" spans="1:28" s="49" customFormat="1" ht="30.75" customHeight="1">
      <c r="A37" s="63">
        <v>17</v>
      </c>
      <c r="B37" s="64" t="s">
        <v>237</v>
      </c>
      <c r="C37" s="63" t="s">
        <v>215</v>
      </c>
      <c r="D37" s="63">
        <f t="shared" si="1"/>
        <v>270</v>
      </c>
      <c r="E37" s="63">
        <f t="shared" si="2"/>
        <v>270</v>
      </c>
      <c r="F37" s="63"/>
      <c r="G37" s="63"/>
      <c r="H37" s="63"/>
      <c r="I37" s="63"/>
      <c r="J37" s="63"/>
      <c r="K37" s="63">
        <v>270</v>
      </c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</row>
    <row r="38" spans="1:28" s="49" customFormat="1" ht="30.75" customHeight="1">
      <c r="A38" s="71">
        <v>18</v>
      </c>
      <c r="B38" s="72" t="s">
        <v>238</v>
      </c>
      <c r="C38" s="63" t="s">
        <v>219</v>
      </c>
      <c r="D38" s="63">
        <f t="shared" si="1"/>
        <v>220</v>
      </c>
      <c r="E38" s="63"/>
      <c r="F38" s="63">
        <f>H38+J38+L38+N38+P38+R38+T38+V38+X38+Z38+AB38</f>
        <v>220</v>
      </c>
      <c r="G38" s="63"/>
      <c r="H38" s="63">
        <v>220</v>
      </c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</row>
    <row r="39" spans="1:28" s="49" customFormat="1" ht="30.75" customHeight="1">
      <c r="A39" s="71">
        <v>19</v>
      </c>
      <c r="B39" s="73" t="s">
        <v>239</v>
      </c>
      <c r="C39" s="71" t="s">
        <v>240</v>
      </c>
      <c r="D39" s="63">
        <f t="shared" si="1"/>
        <v>150</v>
      </c>
      <c r="E39" s="63"/>
      <c r="F39" s="63">
        <f>H39+J39+L39+N39+P39+R39+T39+V39+X39+Z39+AB39</f>
        <v>150</v>
      </c>
      <c r="G39" s="63"/>
      <c r="H39" s="63">
        <v>150</v>
      </c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</row>
    <row r="40" spans="1:28" s="49" customFormat="1" ht="30.75" customHeight="1">
      <c r="A40" s="71">
        <v>20</v>
      </c>
      <c r="B40" s="73" t="s">
        <v>241</v>
      </c>
      <c r="C40" s="71" t="s">
        <v>240</v>
      </c>
      <c r="D40" s="63">
        <f t="shared" si="1"/>
        <v>80</v>
      </c>
      <c r="E40" s="63"/>
      <c r="F40" s="63">
        <f>H40+J40+L40+N40+P40+R40+T40+V40+X40+Z40+AB40</f>
        <v>80</v>
      </c>
      <c r="G40" s="63"/>
      <c r="H40" s="63">
        <v>80</v>
      </c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</row>
    <row r="41" spans="1:28" s="49" customFormat="1" ht="30.75" customHeight="1">
      <c r="A41" s="71">
        <v>21</v>
      </c>
      <c r="B41" s="72" t="s">
        <v>242</v>
      </c>
      <c r="C41" s="71" t="s">
        <v>243</v>
      </c>
      <c r="D41" s="63">
        <f t="shared" si="1"/>
        <v>60</v>
      </c>
      <c r="E41" s="63"/>
      <c r="F41" s="63">
        <f>H41+J41+L41+N41+P41+R41+T41+V41+X41+Z41+AB41</f>
        <v>60</v>
      </c>
      <c r="G41" s="63"/>
      <c r="H41" s="63">
        <v>60</v>
      </c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</row>
    <row r="42" spans="1:28" s="49" customFormat="1" ht="41.25" customHeight="1">
      <c r="A42" s="63">
        <v>22</v>
      </c>
      <c r="B42" s="64" t="s">
        <v>244</v>
      </c>
      <c r="C42" s="70" t="s">
        <v>245</v>
      </c>
      <c r="D42" s="63">
        <f t="shared" si="1"/>
        <v>500</v>
      </c>
      <c r="E42" s="63">
        <f t="shared" si="2"/>
        <v>500</v>
      </c>
      <c r="F42" s="63"/>
      <c r="G42" s="63">
        <v>500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</row>
    <row r="43" spans="1:28" s="49" customFormat="1" ht="30.75" customHeight="1">
      <c r="A43" s="63">
        <v>23</v>
      </c>
      <c r="B43" s="74" t="s">
        <v>246</v>
      </c>
      <c r="C43" s="63" t="s">
        <v>247</v>
      </c>
      <c r="D43" s="63">
        <f t="shared" si="1"/>
        <v>327</v>
      </c>
      <c r="E43" s="63">
        <f t="shared" si="2"/>
        <v>327</v>
      </c>
      <c r="F43" s="63"/>
      <c r="G43" s="63">
        <v>102</v>
      </c>
      <c r="H43" s="63"/>
      <c r="I43" s="63"/>
      <c r="J43" s="63"/>
      <c r="K43" s="63"/>
      <c r="L43" s="63"/>
      <c r="M43" s="63"/>
      <c r="N43" s="63"/>
      <c r="O43" s="63"/>
      <c r="P43" s="63"/>
      <c r="Q43" s="63">
        <v>225</v>
      </c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</row>
    <row r="44" spans="1:28" s="49" customFormat="1" ht="30.75" customHeight="1">
      <c r="A44" s="63">
        <v>24</v>
      </c>
      <c r="B44" s="64" t="s">
        <v>248</v>
      </c>
      <c r="C44" s="63" t="s">
        <v>220</v>
      </c>
      <c r="D44" s="63">
        <f t="shared" si="1"/>
        <v>300</v>
      </c>
      <c r="E44" s="63">
        <f t="shared" si="2"/>
        <v>300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>
        <v>200</v>
      </c>
      <c r="T44" s="63"/>
      <c r="U44" s="63">
        <v>60</v>
      </c>
      <c r="V44" s="63"/>
      <c r="W44" s="63"/>
      <c r="X44" s="63"/>
      <c r="Y44" s="63">
        <v>40</v>
      </c>
      <c r="Z44" s="63"/>
      <c r="AA44" s="63"/>
      <c r="AB44" s="63"/>
    </row>
    <row r="45" spans="1:28" s="45" customFormat="1" ht="30.75" customHeight="1">
      <c r="A45" s="63">
        <v>25</v>
      </c>
      <c r="B45" s="75" t="s">
        <v>249</v>
      </c>
      <c r="C45" s="63" t="s">
        <v>220</v>
      </c>
      <c r="D45" s="63">
        <f t="shared" si="1"/>
        <v>300</v>
      </c>
      <c r="E45" s="63">
        <f t="shared" si="2"/>
        <v>300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>
        <v>300</v>
      </c>
      <c r="T45" s="63"/>
      <c r="U45" s="63"/>
      <c r="V45" s="63"/>
      <c r="W45" s="63"/>
      <c r="X45" s="63"/>
      <c r="Y45" s="63"/>
      <c r="Z45" s="63"/>
      <c r="AA45" s="63"/>
      <c r="AB45" s="63"/>
    </row>
    <row r="46" spans="1:28" s="49" customFormat="1" ht="30.75" customHeight="1">
      <c r="A46" s="63">
        <v>26</v>
      </c>
      <c r="B46" s="64" t="s">
        <v>250</v>
      </c>
      <c r="C46" s="63" t="s">
        <v>251</v>
      </c>
      <c r="D46" s="63">
        <f t="shared" si="1"/>
        <v>796</v>
      </c>
      <c r="E46" s="63">
        <f t="shared" si="2"/>
        <v>796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>
        <v>100</v>
      </c>
      <c r="T46" s="63"/>
      <c r="U46" s="63">
        <v>300</v>
      </c>
      <c r="V46" s="63"/>
      <c r="W46" s="63"/>
      <c r="X46" s="63"/>
      <c r="Y46" s="63">
        <v>396</v>
      </c>
      <c r="Z46" s="63"/>
      <c r="AA46" s="63"/>
      <c r="AB46" s="63"/>
    </row>
    <row r="47" spans="1:28" s="50" customFormat="1" ht="30.75" customHeight="1">
      <c r="A47" s="76">
        <v>27</v>
      </c>
      <c r="B47" s="77" t="s">
        <v>252</v>
      </c>
      <c r="C47" s="76" t="s">
        <v>253</v>
      </c>
      <c r="D47" s="76">
        <f t="shared" si="1"/>
        <v>6150</v>
      </c>
      <c r="E47" s="76">
        <f t="shared" si="2"/>
        <v>6150</v>
      </c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>
        <v>4999.5</v>
      </c>
      <c r="R47" s="76"/>
      <c r="S47" s="76"/>
      <c r="T47" s="76"/>
      <c r="U47" s="76">
        <v>334.5</v>
      </c>
      <c r="V47" s="76"/>
      <c r="W47" s="76"/>
      <c r="X47" s="76"/>
      <c r="Y47" s="76">
        <v>666</v>
      </c>
      <c r="Z47" s="76"/>
      <c r="AA47" s="76">
        <v>150</v>
      </c>
      <c r="AB47" s="76">
        <v>0</v>
      </c>
    </row>
    <row r="48" spans="1:28" ht="30.75" customHeight="1">
      <c r="A48" s="71">
        <v>28</v>
      </c>
      <c r="B48" s="78" t="s">
        <v>254</v>
      </c>
      <c r="C48" s="79" t="s">
        <v>255</v>
      </c>
      <c r="D48" s="63">
        <f t="shared" si="1"/>
        <v>100</v>
      </c>
      <c r="E48" s="63">
        <f t="shared" si="2"/>
        <v>0</v>
      </c>
      <c r="F48" s="63">
        <f>H48+J48+L48+N48+P48+R48+T48+V48+X48+Z48+AB48</f>
        <v>100</v>
      </c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>
        <v>100</v>
      </c>
    </row>
  </sheetData>
  <sheetProtection/>
  <mergeCells count="45">
    <mergeCell ref="A1:AB1"/>
    <mergeCell ref="Y2:AB2"/>
    <mergeCell ref="D3:AB3"/>
    <mergeCell ref="E4:F4"/>
    <mergeCell ref="G4:P4"/>
    <mergeCell ref="Q4:R4"/>
    <mergeCell ref="S4:T4"/>
    <mergeCell ref="U4:V4"/>
    <mergeCell ref="W4:X4"/>
    <mergeCell ref="Y4:Z4"/>
    <mergeCell ref="AA4:AB4"/>
    <mergeCell ref="G6:H6"/>
    <mergeCell ref="I6:J6"/>
    <mergeCell ref="K6:L6"/>
    <mergeCell ref="M6:N6"/>
    <mergeCell ref="O6:P6"/>
    <mergeCell ref="A7:B7"/>
    <mergeCell ref="A3:A6"/>
    <mergeCell ref="A9:A11"/>
    <mergeCell ref="A14:A19"/>
    <mergeCell ref="A20:A22"/>
    <mergeCell ref="A23:A25"/>
    <mergeCell ref="A26:A28"/>
    <mergeCell ref="B3:B6"/>
    <mergeCell ref="B9:B11"/>
    <mergeCell ref="B14:B19"/>
    <mergeCell ref="B20:B22"/>
    <mergeCell ref="B23:B25"/>
    <mergeCell ref="B26:B28"/>
    <mergeCell ref="C3:C6"/>
    <mergeCell ref="D4:D6"/>
    <mergeCell ref="E5:E6"/>
    <mergeCell ref="F5:F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85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pane ySplit="5" topLeftCell="A6" activePane="bottomLeft" state="frozen"/>
      <selection pane="bottomLeft" activeCell="B6" sqref="B6"/>
    </sheetView>
  </sheetViews>
  <sheetFormatPr defaultColWidth="9.00390625" defaultRowHeight="14.25"/>
  <cols>
    <col min="1" max="1" width="8.125" style="32" customWidth="1"/>
    <col min="2" max="2" width="35.50390625" style="33" customWidth="1"/>
    <col min="3" max="3" width="10.75390625" style="32" customWidth="1"/>
    <col min="4" max="4" width="24.75390625" style="34" customWidth="1"/>
    <col min="5" max="5" width="25.75390625" style="34" customWidth="1"/>
    <col min="6" max="6" width="10.75390625" style="33" customWidth="1"/>
    <col min="7" max="16384" width="9.00390625" style="34" customWidth="1"/>
  </cols>
  <sheetData>
    <row r="1" spans="1:6" ht="25.5">
      <c r="A1" s="35" t="s">
        <v>256</v>
      </c>
      <c r="B1" s="35"/>
      <c r="C1" s="35"/>
      <c r="D1" s="35"/>
      <c r="E1" s="35"/>
      <c r="F1" s="35"/>
    </row>
    <row r="2" spans="1:6" ht="25.5">
      <c r="A2" s="36"/>
      <c r="B2" s="36"/>
      <c r="C2" s="36"/>
      <c r="D2" s="36"/>
      <c r="E2" s="47" t="s">
        <v>1</v>
      </c>
      <c r="F2" s="48"/>
    </row>
    <row r="3" spans="1:6" s="27" customFormat="1" ht="19.5" customHeight="1">
      <c r="A3" s="37" t="s">
        <v>257</v>
      </c>
      <c r="B3" s="37" t="s">
        <v>258</v>
      </c>
      <c r="C3" s="37" t="s">
        <v>259</v>
      </c>
      <c r="D3" s="37"/>
      <c r="E3" s="37"/>
      <c r="F3" s="37"/>
    </row>
    <row r="4" spans="1:6" s="28" customFormat="1" ht="19.5" customHeight="1">
      <c r="A4" s="37"/>
      <c r="B4" s="37"/>
      <c r="C4" s="37" t="s">
        <v>260</v>
      </c>
      <c r="D4" s="37" t="s">
        <v>261</v>
      </c>
      <c r="E4" s="37" t="s">
        <v>262</v>
      </c>
      <c r="F4" s="37" t="s">
        <v>263</v>
      </c>
    </row>
    <row r="5" spans="1:6" s="29" customFormat="1" ht="19.5" customHeight="1">
      <c r="A5" s="38"/>
      <c r="B5" s="38" t="s">
        <v>264</v>
      </c>
      <c r="C5" s="38">
        <f>SUM(C6:C24)</f>
        <v>3050</v>
      </c>
      <c r="D5" s="38"/>
      <c r="E5" s="38"/>
      <c r="F5" s="38"/>
    </row>
    <row r="6" spans="1:6" s="30" customFormat="1" ht="19.5" customHeight="1">
      <c r="A6" s="39">
        <v>1</v>
      </c>
      <c r="B6" s="40" t="s">
        <v>265</v>
      </c>
      <c r="C6" s="39">
        <v>400</v>
      </c>
      <c r="D6" s="41" t="s">
        <v>266</v>
      </c>
      <c r="E6" s="41" t="s">
        <v>266</v>
      </c>
      <c r="F6" s="41"/>
    </row>
    <row r="7" spans="1:6" s="30" customFormat="1" ht="19.5" customHeight="1">
      <c r="A7" s="39">
        <v>2</v>
      </c>
      <c r="B7" s="40" t="s">
        <v>267</v>
      </c>
      <c r="C7" s="39">
        <v>100</v>
      </c>
      <c r="D7" s="41" t="s">
        <v>268</v>
      </c>
      <c r="E7" s="41" t="s">
        <v>269</v>
      </c>
      <c r="F7" s="41"/>
    </row>
    <row r="8" spans="1:6" s="30" customFormat="1" ht="19.5" customHeight="1">
      <c r="A8" s="39">
        <v>3</v>
      </c>
      <c r="B8" s="40" t="s">
        <v>270</v>
      </c>
      <c r="C8" s="39">
        <v>100</v>
      </c>
      <c r="D8" s="41" t="s">
        <v>271</v>
      </c>
      <c r="E8" s="41" t="s">
        <v>272</v>
      </c>
      <c r="F8" s="41"/>
    </row>
    <row r="9" spans="1:6" s="31" customFormat="1" ht="19.5" customHeight="1">
      <c r="A9" s="39">
        <v>4</v>
      </c>
      <c r="B9" s="41" t="s">
        <v>273</v>
      </c>
      <c r="C9" s="39">
        <v>100</v>
      </c>
      <c r="D9" s="41" t="s">
        <v>274</v>
      </c>
      <c r="E9" s="41" t="s">
        <v>274</v>
      </c>
      <c r="F9" s="41"/>
    </row>
    <row r="10" spans="1:6" s="31" customFormat="1" ht="19.5" customHeight="1">
      <c r="A10" s="39">
        <v>5</v>
      </c>
      <c r="B10" s="40" t="s">
        <v>275</v>
      </c>
      <c r="C10" s="39">
        <v>200</v>
      </c>
      <c r="D10" s="41" t="s">
        <v>276</v>
      </c>
      <c r="E10" s="41" t="s">
        <v>277</v>
      </c>
      <c r="F10" s="41"/>
    </row>
    <row r="11" spans="1:6" s="31" customFormat="1" ht="19.5" customHeight="1">
      <c r="A11" s="39">
        <v>6</v>
      </c>
      <c r="B11" s="40" t="s">
        <v>278</v>
      </c>
      <c r="C11" s="39">
        <v>200</v>
      </c>
      <c r="D11" s="41" t="s">
        <v>279</v>
      </c>
      <c r="E11" s="41" t="s">
        <v>280</v>
      </c>
      <c r="F11" s="41"/>
    </row>
    <row r="12" spans="1:6" s="31" customFormat="1" ht="19.5" customHeight="1">
      <c r="A12" s="39">
        <v>7</v>
      </c>
      <c r="B12" s="40" t="s">
        <v>281</v>
      </c>
      <c r="C12" s="39">
        <v>100</v>
      </c>
      <c r="D12" s="42" t="s">
        <v>282</v>
      </c>
      <c r="E12" s="41" t="s">
        <v>283</v>
      </c>
      <c r="F12" s="41"/>
    </row>
    <row r="13" spans="1:6" s="31" customFormat="1" ht="19.5" customHeight="1">
      <c r="A13" s="39">
        <v>8</v>
      </c>
      <c r="B13" s="40" t="s">
        <v>284</v>
      </c>
      <c r="C13" s="39">
        <v>100</v>
      </c>
      <c r="D13" s="41" t="s">
        <v>285</v>
      </c>
      <c r="E13" s="41" t="s">
        <v>286</v>
      </c>
      <c r="F13" s="41"/>
    </row>
    <row r="14" spans="1:6" s="31" customFormat="1" ht="19.5" customHeight="1">
      <c r="A14" s="39">
        <v>9</v>
      </c>
      <c r="B14" s="40" t="s">
        <v>287</v>
      </c>
      <c r="C14" s="39">
        <v>400</v>
      </c>
      <c r="D14" s="41" t="s">
        <v>288</v>
      </c>
      <c r="E14" s="41" t="s">
        <v>289</v>
      </c>
      <c r="F14" s="41"/>
    </row>
    <row r="15" spans="1:6" s="31" customFormat="1" ht="19.5" customHeight="1">
      <c r="A15" s="39">
        <v>10</v>
      </c>
      <c r="B15" s="40" t="s">
        <v>290</v>
      </c>
      <c r="C15" s="39">
        <v>200</v>
      </c>
      <c r="D15" s="41" t="s">
        <v>291</v>
      </c>
      <c r="E15" s="41" t="s">
        <v>292</v>
      </c>
      <c r="F15" s="41"/>
    </row>
    <row r="16" spans="1:6" s="31" customFormat="1" ht="19.5" customHeight="1">
      <c r="A16" s="39">
        <v>11</v>
      </c>
      <c r="B16" s="41" t="s">
        <v>293</v>
      </c>
      <c r="C16" s="39">
        <v>100</v>
      </c>
      <c r="D16" s="41" t="s">
        <v>294</v>
      </c>
      <c r="E16" s="41" t="s">
        <v>294</v>
      </c>
      <c r="F16" s="41"/>
    </row>
    <row r="17" spans="1:6" s="31" customFormat="1" ht="19.5" customHeight="1">
      <c r="A17" s="39">
        <v>12</v>
      </c>
      <c r="B17" s="40" t="s">
        <v>295</v>
      </c>
      <c r="C17" s="39">
        <v>100</v>
      </c>
      <c r="D17" s="41" t="s">
        <v>296</v>
      </c>
      <c r="E17" s="41" t="s">
        <v>296</v>
      </c>
      <c r="F17" s="41"/>
    </row>
    <row r="18" spans="1:6" s="31" customFormat="1" ht="19.5" customHeight="1">
      <c r="A18" s="39">
        <v>13</v>
      </c>
      <c r="B18" s="40" t="s">
        <v>297</v>
      </c>
      <c r="C18" s="39">
        <v>100</v>
      </c>
      <c r="D18" s="41" t="s">
        <v>298</v>
      </c>
      <c r="E18" s="41" t="s">
        <v>269</v>
      </c>
      <c r="F18" s="41"/>
    </row>
    <row r="19" spans="1:6" s="31" customFormat="1" ht="19.5" customHeight="1">
      <c r="A19" s="39">
        <v>14</v>
      </c>
      <c r="B19" s="40" t="s">
        <v>299</v>
      </c>
      <c r="C19" s="39">
        <v>100</v>
      </c>
      <c r="D19" s="41" t="s">
        <v>300</v>
      </c>
      <c r="E19" s="41" t="s">
        <v>301</v>
      </c>
      <c r="F19" s="41"/>
    </row>
    <row r="20" spans="1:6" s="31" customFormat="1" ht="19.5" customHeight="1">
      <c r="A20" s="39">
        <v>15</v>
      </c>
      <c r="B20" s="40" t="s">
        <v>302</v>
      </c>
      <c r="C20" s="39">
        <v>200</v>
      </c>
      <c r="D20" s="41" t="s">
        <v>303</v>
      </c>
      <c r="E20" s="41" t="s">
        <v>304</v>
      </c>
      <c r="F20" s="41"/>
    </row>
    <row r="21" spans="1:6" s="31" customFormat="1" ht="19.5" customHeight="1">
      <c r="A21" s="39">
        <v>16</v>
      </c>
      <c r="B21" s="40" t="s">
        <v>305</v>
      </c>
      <c r="C21" s="39">
        <v>100</v>
      </c>
      <c r="D21" s="41" t="s">
        <v>306</v>
      </c>
      <c r="E21" s="41" t="s">
        <v>304</v>
      </c>
      <c r="F21" s="41"/>
    </row>
    <row r="22" spans="1:6" s="30" customFormat="1" ht="19.5" customHeight="1">
      <c r="A22" s="43">
        <v>17</v>
      </c>
      <c r="B22" s="40" t="s">
        <v>307</v>
      </c>
      <c r="C22" s="39">
        <v>200</v>
      </c>
      <c r="D22" s="40" t="s">
        <v>308</v>
      </c>
      <c r="E22" s="40" t="s">
        <v>309</v>
      </c>
      <c r="F22" s="43"/>
    </row>
    <row r="23" spans="1:6" s="30" customFormat="1" ht="19.5" customHeight="1">
      <c r="A23" s="43">
        <v>18</v>
      </c>
      <c r="B23" s="40" t="s">
        <v>310</v>
      </c>
      <c r="C23" s="39">
        <v>200</v>
      </c>
      <c r="D23" s="40" t="s">
        <v>311</v>
      </c>
      <c r="E23" s="40" t="s">
        <v>309</v>
      </c>
      <c r="F23" s="43"/>
    </row>
    <row r="24" spans="1:6" s="31" customFormat="1" ht="19.5" customHeight="1">
      <c r="A24" s="39">
        <v>19</v>
      </c>
      <c r="B24" s="40" t="s">
        <v>312</v>
      </c>
      <c r="C24" s="22">
        <v>50</v>
      </c>
      <c r="D24" s="44" t="s">
        <v>313</v>
      </c>
      <c r="E24" s="44" t="s">
        <v>314</v>
      </c>
      <c r="F24" s="40"/>
    </row>
    <row r="25" spans="1:6" s="31" customFormat="1" ht="12.75">
      <c r="A25" s="45"/>
      <c r="B25" s="46"/>
      <c r="C25" s="45"/>
      <c r="F25" s="46"/>
    </row>
    <row r="26" spans="1:6" s="31" customFormat="1" ht="12.75">
      <c r="A26" s="45"/>
      <c r="B26" s="46"/>
      <c r="C26" s="45"/>
      <c r="F26" s="46"/>
    </row>
    <row r="27" spans="1:6" s="31" customFormat="1" ht="12.75">
      <c r="A27" s="45"/>
      <c r="B27" s="46"/>
      <c r="C27" s="45"/>
      <c r="F27" s="46"/>
    </row>
    <row r="28" spans="1:6" s="31" customFormat="1" ht="12.75">
      <c r="A28" s="45"/>
      <c r="B28" s="46"/>
      <c r="C28" s="45"/>
      <c r="F28" s="46"/>
    </row>
    <row r="29" spans="1:6" s="31" customFormat="1" ht="12.75">
      <c r="A29" s="45"/>
      <c r="B29" s="46"/>
      <c r="C29" s="45"/>
      <c r="F29" s="46"/>
    </row>
    <row r="30" spans="1:6" s="31" customFormat="1" ht="12.75">
      <c r="A30" s="45"/>
      <c r="B30" s="46"/>
      <c r="C30" s="45"/>
      <c r="F30" s="46"/>
    </row>
    <row r="31" spans="1:6" s="31" customFormat="1" ht="12.75">
      <c r="A31" s="45"/>
      <c r="B31" s="46"/>
      <c r="C31" s="45"/>
      <c r="F31" s="46"/>
    </row>
  </sheetData>
  <sheetProtection/>
  <mergeCells count="5">
    <mergeCell ref="A1:F1"/>
    <mergeCell ref="E2:F2"/>
    <mergeCell ref="C3:F3"/>
    <mergeCell ref="A3:A4"/>
    <mergeCell ref="B3:B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 alignWithMargins="0">
    <oddFooter>&amp;C&amp;"黑体,常规"第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V16"/>
  <sheetViews>
    <sheetView tabSelected="1" workbookViewId="0" topLeftCell="A13">
      <selection activeCell="B16" sqref="B16"/>
    </sheetView>
  </sheetViews>
  <sheetFormatPr defaultColWidth="9.00390625" defaultRowHeight="14.25"/>
  <cols>
    <col min="1" max="1" width="5.50390625" style="2" bestFit="1" customWidth="1"/>
    <col min="2" max="2" width="21.25390625" style="2" customWidth="1"/>
    <col min="3" max="3" width="67.25390625" style="2" customWidth="1"/>
    <col min="4" max="4" width="10.625" style="2" customWidth="1"/>
    <col min="5" max="5" width="13.125" style="2" customWidth="1"/>
    <col min="6" max="6" width="13.625" style="2" customWidth="1"/>
    <col min="7" max="7" width="6.50390625" style="2" bestFit="1" customWidth="1"/>
    <col min="8" max="8" width="13.00390625" style="2" customWidth="1"/>
    <col min="9" max="9" width="15.25390625" style="2" customWidth="1"/>
    <col min="10" max="16384" width="9.00390625" style="2" customWidth="1"/>
  </cols>
  <sheetData>
    <row r="1" spans="1:9" ht="25.5">
      <c r="A1" s="3" t="s">
        <v>315</v>
      </c>
      <c r="B1" s="3"/>
      <c r="C1" s="3"/>
      <c r="D1" s="3"/>
      <c r="E1" s="3"/>
      <c r="F1" s="3"/>
      <c r="G1" s="3"/>
      <c r="H1" s="3"/>
      <c r="I1" s="3"/>
    </row>
    <row r="2" spans="1:9" ht="35.25" customHeight="1">
      <c r="A2" s="4" t="s">
        <v>316</v>
      </c>
      <c r="B2" s="4" t="s">
        <v>317</v>
      </c>
      <c r="C2" s="4" t="s">
        <v>318</v>
      </c>
      <c r="D2" s="4" t="s">
        <v>319</v>
      </c>
      <c r="E2" s="19" t="s">
        <v>320</v>
      </c>
      <c r="F2" s="19" t="s">
        <v>321</v>
      </c>
      <c r="G2" s="19"/>
      <c r="H2" s="4" t="s">
        <v>322</v>
      </c>
      <c r="I2" s="4" t="s">
        <v>323</v>
      </c>
    </row>
    <row r="3" spans="1:9" ht="36.75" customHeight="1">
      <c r="A3" s="4"/>
      <c r="B3" s="4"/>
      <c r="C3" s="4"/>
      <c r="D3" s="4"/>
      <c r="E3" s="19" t="s">
        <v>324</v>
      </c>
      <c r="F3" s="19" t="s">
        <v>325</v>
      </c>
      <c r="G3" s="19" t="s">
        <v>326</v>
      </c>
      <c r="H3" s="4"/>
      <c r="I3" s="4"/>
    </row>
    <row r="4" spans="1:9" ht="21" customHeight="1">
      <c r="A4" s="5" t="s">
        <v>170</v>
      </c>
      <c r="B4" s="6"/>
      <c r="C4" s="4"/>
      <c r="D4" s="4"/>
      <c r="E4" s="20">
        <f>SUM(E5:E16)</f>
        <v>12.88</v>
      </c>
      <c r="F4" s="20">
        <f>SUM(F5:F16)</f>
        <v>7.13</v>
      </c>
      <c r="G4" s="20">
        <f>SUM(G5:G16)</f>
        <v>5.75</v>
      </c>
      <c r="H4" s="4"/>
      <c r="I4" s="4"/>
    </row>
    <row r="5" spans="1:9" ht="87" customHeight="1">
      <c r="A5" s="7">
        <v>1</v>
      </c>
      <c r="B5" s="8" t="s">
        <v>327</v>
      </c>
      <c r="C5" s="9" t="s">
        <v>328</v>
      </c>
      <c r="D5" s="7" t="s">
        <v>329</v>
      </c>
      <c r="E5" s="21">
        <v>0.5</v>
      </c>
      <c r="F5" s="21">
        <v>0.25</v>
      </c>
      <c r="G5" s="21">
        <v>0.25</v>
      </c>
      <c r="H5" s="22" t="s">
        <v>330</v>
      </c>
      <c r="I5" s="7" t="s">
        <v>331</v>
      </c>
    </row>
    <row r="6" spans="1:9" ht="81" customHeight="1">
      <c r="A6" s="7">
        <v>2</v>
      </c>
      <c r="B6" s="10" t="s">
        <v>332</v>
      </c>
      <c r="C6" s="11" t="s">
        <v>333</v>
      </c>
      <c r="D6" s="7" t="s">
        <v>329</v>
      </c>
      <c r="E6" s="21">
        <v>0.36</v>
      </c>
      <c r="F6" s="21">
        <v>0.36</v>
      </c>
      <c r="G6" s="21">
        <v>0</v>
      </c>
      <c r="H6" s="23" t="s">
        <v>330</v>
      </c>
      <c r="I6" s="7" t="s">
        <v>334</v>
      </c>
    </row>
    <row r="7" spans="1:9" ht="93" customHeight="1">
      <c r="A7" s="7">
        <v>3</v>
      </c>
      <c r="B7" s="12" t="s">
        <v>335</v>
      </c>
      <c r="C7" s="11" t="s">
        <v>336</v>
      </c>
      <c r="D7" s="7" t="s">
        <v>329</v>
      </c>
      <c r="E7" s="21">
        <v>0.3</v>
      </c>
      <c r="F7" s="21">
        <v>0.3</v>
      </c>
      <c r="G7" s="21">
        <v>0</v>
      </c>
      <c r="H7" s="7" t="s">
        <v>337</v>
      </c>
      <c r="I7" s="7" t="s">
        <v>331</v>
      </c>
    </row>
    <row r="8" spans="1:9" ht="90" customHeight="1">
      <c r="A8" s="7">
        <v>4</v>
      </c>
      <c r="B8" s="12" t="s">
        <v>338</v>
      </c>
      <c r="C8" s="11" t="s">
        <v>339</v>
      </c>
      <c r="D8" s="7" t="s">
        <v>329</v>
      </c>
      <c r="E8" s="21">
        <v>0.9</v>
      </c>
      <c r="F8" s="21">
        <v>0.9</v>
      </c>
      <c r="G8" s="21">
        <v>0</v>
      </c>
      <c r="H8" s="24" t="s">
        <v>340</v>
      </c>
      <c r="I8" s="7" t="s">
        <v>334</v>
      </c>
    </row>
    <row r="9" spans="1:9" ht="119.25" customHeight="1">
      <c r="A9" s="7">
        <v>5</v>
      </c>
      <c r="B9" s="12" t="s">
        <v>341</v>
      </c>
      <c r="C9" s="11" t="s">
        <v>342</v>
      </c>
      <c r="D9" s="7" t="s">
        <v>343</v>
      </c>
      <c r="E9" s="21">
        <v>2</v>
      </c>
      <c r="F9" s="21">
        <v>1</v>
      </c>
      <c r="G9" s="21">
        <v>1</v>
      </c>
      <c r="H9" s="7" t="s">
        <v>330</v>
      </c>
      <c r="I9" s="7" t="s">
        <v>334</v>
      </c>
    </row>
    <row r="10" spans="1:9" ht="93" customHeight="1">
      <c r="A10" s="7">
        <v>6</v>
      </c>
      <c r="B10" s="12" t="s">
        <v>344</v>
      </c>
      <c r="C10" s="11" t="s">
        <v>345</v>
      </c>
      <c r="D10" s="7" t="s">
        <v>329</v>
      </c>
      <c r="E10" s="21">
        <v>0.36</v>
      </c>
      <c r="F10" s="21">
        <v>0.36</v>
      </c>
      <c r="G10" s="21">
        <v>0</v>
      </c>
      <c r="H10" s="22" t="s">
        <v>346</v>
      </c>
      <c r="I10" s="7" t="s">
        <v>334</v>
      </c>
    </row>
    <row r="11" spans="1:230" s="1" customFormat="1" ht="111.75" customHeight="1">
      <c r="A11" s="7">
        <v>7</v>
      </c>
      <c r="B11" s="13" t="s">
        <v>347</v>
      </c>
      <c r="C11" s="14" t="s">
        <v>348</v>
      </c>
      <c r="D11" s="15" t="s">
        <v>349</v>
      </c>
      <c r="E11" s="25">
        <f>F11+G11</f>
        <v>1</v>
      </c>
      <c r="F11" s="25">
        <v>1</v>
      </c>
      <c r="G11" s="25">
        <v>0</v>
      </c>
      <c r="H11" s="15" t="s">
        <v>350</v>
      </c>
      <c r="I11" s="15" t="s">
        <v>351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</row>
    <row r="12" spans="1:9" ht="126.75" customHeight="1">
      <c r="A12" s="7">
        <v>8</v>
      </c>
      <c r="B12" s="16" t="s">
        <v>352</v>
      </c>
      <c r="C12" s="9" t="s">
        <v>353</v>
      </c>
      <c r="D12" s="7" t="s">
        <v>329</v>
      </c>
      <c r="E12" s="21">
        <v>5</v>
      </c>
      <c r="F12" s="21">
        <v>1</v>
      </c>
      <c r="G12" s="21">
        <v>4</v>
      </c>
      <c r="H12" s="7" t="s">
        <v>354</v>
      </c>
      <c r="I12" s="7" t="s">
        <v>331</v>
      </c>
    </row>
    <row r="13" spans="1:9" ht="124.5" customHeight="1">
      <c r="A13" s="7">
        <v>9</v>
      </c>
      <c r="B13" s="10" t="s">
        <v>355</v>
      </c>
      <c r="C13" s="11" t="s">
        <v>356</v>
      </c>
      <c r="D13" s="7" t="s">
        <v>329</v>
      </c>
      <c r="E13" s="21">
        <v>0.36</v>
      </c>
      <c r="F13" s="21">
        <v>0.36</v>
      </c>
      <c r="G13" s="21">
        <v>0</v>
      </c>
      <c r="H13" s="23" t="s">
        <v>357</v>
      </c>
      <c r="I13" s="7" t="s">
        <v>334</v>
      </c>
    </row>
    <row r="14" spans="1:9" ht="63" customHeight="1">
      <c r="A14" s="7">
        <v>10</v>
      </c>
      <c r="B14" s="10" t="s">
        <v>358</v>
      </c>
      <c r="C14" s="11" t="s">
        <v>359</v>
      </c>
      <c r="D14" s="7" t="s">
        <v>329</v>
      </c>
      <c r="E14" s="21">
        <v>1</v>
      </c>
      <c r="F14" s="21">
        <v>0.8</v>
      </c>
      <c r="G14" s="21">
        <v>0.2</v>
      </c>
      <c r="H14" s="23" t="s">
        <v>330</v>
      </c>
      <c r="I14" s="7" t="s">
        <v>334</v>
      </c>
    </row>
    <row r="15" spans="1:9" ht="48" customHeight="1">
      <c r="A15" s="7">
        <v>11</v>
      </c>
      <c r="B15" s="10" t="s">
        <v>360</v>
      </c>
      <c r="C15" s="11" t="s">
        <v>361</v>
      </c>
      <c r="D15" s="7" t="s">
        <v>329</v>
      </c>
      <c r="E15" s="21">
        <v>1</v>
      </c>
      <c r="F15" s="21">
        <v>0.7</v>
      </c>
      <c r="G15" s="21">
        <v>0.3</v>
      </c>
      <c r="H15" s="23" t="s">
        <v>354</v>
      </c>
      <c r="I15" s="7" t="s">
        <v>334</v>
      </c>
    </row>
    <row r="16" spans="1:9" ht="72.75" customHeight="1">
      <c r="A16" s="7">
        <v>12</v>
      </c>
      <c r="B16" s="17" t="s">
        <v>362</v>
      </c>
      <c r="C16" s="18" t="s">
        <v>363</v>
      </c>
      <c r="D16" s="7" t="s">
        <v>343</v>
      </c>
      <c r="E16" s="21">
        <v>0.1</v>
      </c>
      <c r="F16" s="21">
        <v>0.1</v>
      </c>
      <c r="G16" s="21">
        <v>0</v>
      </c>
      <c r="H16" s="23" t="s">
        <v>330</v>
      </c>
      <c r="I16" s="7" t="s">
        <v>331</v>
      </c>
    </row>
  </sheetData>
  <sheetProtection/>
  <mergeCells count="9">
    <mergeCell ref="A1:I1"/>
    <mergeCell ref="F2:G2"/>
    <mergeCell ref="A4:B4"/>
    <mergeCell ref="A2:A3"/>
    <mergeCell ref="B2:B3"/>
    <mergeCell ref="C2:C3"/>
    <mergeCell ref="D2:D3"/>
    <mergeCell ref="H2:H3"/>
    <mergeCell ref="I2:I3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谢乐</cp:lastModifiedBy>
  <cp:lastPrinted>2022-05-19T21:17:27Z</cp:lastPrinted>
  <dcterms:created xsi:type="dcterms:W3CDTF">2010-02-10T00:32:21Z</dcterms:created>
  <dcterms:modified xsi:type="dcterms:W3CDTF">2022-05-25T11:30:26Z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