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tabRatio="717"/>
  </bookViews>
  <sheets>
    <sheet name="附表1" sheetId="6" r:id="rId1"/>
    <sheet name="附表2" sheetId="7" r:id="rId2"/>
  </sheets>
  <definedNames>
    <definedName name="_xlnm._FilterDatabase" localSheetId="1" hidden="1">附表2!$A$4:$M$58</definedName>
    <definedName name="_xlnm.Print_Area" localSheetId="0">附表1!$A$1:$E$20</definedName>
    <definedName name="_xlnm.Print_Area" localSheetId="1">附表2!$A$1:$K$176</definedName>
    <definedName name="_xlnm.Print_Titles" localSheetId="1">附表2!$2:$3</definedName>
  </definedNames>
  <calcPr calcId="144525"/>
</workbook>
</file>

<file path=xl/sharedStrings.xml><?xml version="1.0" encoding="utf-8"?>
<sst xmlns="http://schemas.openxmlformats.org/spreadsheetml/2006/main" count="1123" uniqueCount="680">
  <si>
    <t xml:space="preserve">附表1  </t>
  </si>
  <si>
    <t>广西林下经济发展 “十四五”期各市目标规划表</t>
  </si>
  <si>
    <t>单位名称</t>
  </si>
  <si>
    <r>
      <rPr>
        <b/>
        <sz val="14"/>
        <rFont val="Times New Roman"/>
        <charset val="134"/>
      </rPr>
      <t>2020</t>
    </r>
    <r>
      <rPr>
        <b/>
        <sz val="14"/>
        <rFont val="仿宋_GB2312"/>
        <charset val="134"/>
      </rPr>
      <t>年现状</t>
    </r>
  </si>
  <si>
    <r>
      <rPr>
        <b/>
        <sz val="14"/>
        <rFont val="Times New Roman"/>
        <charset val="134"/>
      </rPr>
      <t>2025</t>
    </r>
    <r>
      <rPr>
        <b/>
        <sz val="14"/>
        <rFont val="仿宋_GB2312"/>
        <charset val="134"/>
      </rPr>
      <t>年目标</t>
    </r>
  </si>
  <si>
    <t xml:space="preserve">面积 (万亩)      </t>
  </si>
  <si>
    <t>产值（亿元）</t>
  </si>
  <si>
    <t>合计</t>
  </si>
  <si>
    <t>桂林</t>
  </si>
  <si>
    <t>梧州</t>
  </si>
  <si>
    <t>玉林</t>
  </si>
  <si>
    <t>百色</t>
  </si>
  <si>
    <t>河池</t>
  </si>
  <si>
    <t>钦州</t>
  </si>
  <si>
    <t>贵港</t>
  </si>
  <si>
    <t>柳州</t>
  </si>
  <si>
    <t>南宁</t>
  </si>
  <si>
    <t>崇左</t>
  </si>
  <si>
    <t>贺州</t>
  </si>
  <si>
    <t>来宾</t>
  </si>
  <si>
    <t>防城港</t>
  </si>
  <si>
    <t>北海</t>
  </si>
  <si>
    <t>注：按产值大小顺序排列。</t>
  </si>
  <si>
    <t>附表2</t>
  </si>
  <si>
    <t>广西林下经济发展“十四五”期重点建设项目计划表</t>
  </si>
  <si>
    <t>序号</t>
  </si>
  <si>
    <t>单位</t>
  </si>
  <si>
    <t>项目名称</t>
  </si>
  <si>
    <t>建设地点</t>
  </si>
  <si>
    <t>主导产业品种名称</t>
  </si>
  <si>
    <t>项目建设期</t>
  </si>
  <si>
    <t>建设内容</t>
  </si>
  <si>
    <t>用地面积
(亩)</t>
  </si>
  <si>
    <t>总投资（万元）</t>
  </si>
  <si>
    <t>其中“十四五”期投资（万元）</t>
  </si>
  <si>
    <t>项目建设类型</t>
  </si>
  <si>
    <t>全区合计</t>
  </si>
  <si>
    <t>全区</t>
  </si>
  <si>
    <t>林药</t>
  </si>
  <si>
    <t>中药材</t>
  </si>
  <si>
    <t>2021—2025年</t>
  </si>
  <si>
    <t>三叉苦、九里香、千里香、岗梅、鸡血藤、鸡骨草、土茯苓、天冬、百部、洋荷、茯苓、通草、蒜头果、两面针、金毛狗脊、蕲艾、山豆根、莪术、五脂毛桃、益智、草豆蔻、春砂仁、黄花倒水莲、黄精、七叶一枝花、十大功劳、牛大力、草珊瑚、金线莲、博落回、勺药、白芨、铁皮石斛、八角、肉桂、草果、穿心莲、双钩藤</t>
  </si>
  <si>
    <t>林菌</t>
  </si>
  <si>
    <t>竹荪 灵芝</t>
  </si>
  <si>
    <t>林粮</t>
  </si>
  <si>
    <t>魔芋</t>
  </si>
  <si>
    <t>2024—2025年</t>
  </si>
  <si>
    <t>林油</t>
  </si>
  <si>
    <t>油茶</t>
  </si>
  <si>
    <t>2022—2023年</t>
  </si>
  <si>
    <t>林禽</t>
  </si>
  <si>
    <t>鸡</t>
  </si>
  <si>
    <t>林畜</t>
  </si>
  <si>
    <t>猪、牛</t>
  </si>
  <si>
    <t>林蜂</t>
  </si>
  <si>
    <t>蜂蜜</t>
  </si>
  <si>
    <t>林特</t>
  </si>
  <si>
    <t>龟、野猪、梅花鹿</t>
  </si>
  <si>
    <t>种植加工</t>
  </si>
  <si>
    <t>灵芝、草珊瑚、橄榄种植和加工</t>
  </si>
  <si>
    <t>林茶种植采集加工</t>
  </si>
  <si>
    <t>金花茶、茶叶、咖啡豆</t>
  </si>
  <si>
    <t>种植加工旅游</t>
  </si>
  <si>
    <t xml:space="preserve">三产融合 </t>
  </si>
  <si>
    <t>油茶、中草药种植、精深加工、研发、临床康养应用、文化推广</t>
  </si>
  <si>
    <t>种植旅游</t>
  </si>
  <si>
    <t>林下旅游、林下中药材</t>
  </si>
  <si>
    <t>采集加工</t>
  </si>
  <si>
    <t>竹笋、香料、中药材</t>
  </si>
  <si>
    <t>林蜂加工旅游</t>
  </si>
  <si>
    <t>中华蜜蜂</t>
  </si>
  <si>
    <t>旅游</t>
  </si>
  <si>
    <t>森林康养</t>
  </si>
  <si>
    <t>其他</t>
  </si>
  <si>
    <t>种质资源与信息化建设</t>
  </si>
  <si>
    <t>南药种质资源、林下经济信息化</t>
  </si>
  <si>
    <t>一</t>
  </si>
  <si>
    <t>南宁市合计</t>
  </si>
  <si>
    <t>南宁市隆安县</t>
  </si>
  <si>
    <t>砂仁种植示范基地</t>
  </si>
  <si>
    <t>隆安县屏山乡上孟村</t>
  </si>
  <si>
    <t>砂仁</t>
  </si>
  <si>
    <t>按“公司+合作社+农户”经营模式，续建4000亩砂仁（原有4000亩），由公司向农户提供种苗、技术等，由农户提供场地和负责种养，公司负责收购砂仁，合作社负责组织协调</t>
  </si>
  <si>
    <t>续建</t>
  </si>
  <si>
    <t>南宁市马山县</t>
  </si>
  <si>
    <t>广西天绿缘农业有限公司澳洲坚果林下种植百部中药材示范基地</t>
  </si>
  <si>
    <t>马山县周鹿镇武平村坡梅屯</t>
  </si>
  <si>
    <t>澳洲坚果林下种植百部中药材</t>
  </si>
  <si>
    <t>2021—2024年</t>
  </si>
  <si>
    <t>种植澳洲坚果1200亩以上，林下种植百部中药材1000亩</t>
  </si>
  <si>
    <t>南宁市青秀区</t>
  </si>
  <si>
    <t>南宁市青秀区金花茶林下经济示范区</t>
  </si>
  <si>
    <t>南宁市青秀区长塘镇天堂村</t>
  </si>
  <si>
    <t>金花茶</t>
  </si>
  <si>
    <t>2015年——</t>
  </si>
  <si>
    <t>5500亩金花茶林下种植示范区</t>
  </si>
  <si>
    <t>广西增年农林发展有限公司</t>
  </si>
  <si>
    <t>广西金陵中华仙草园健康产业基地</t>
  </si>
  <si>
    <t>西乡塘区金陵镇兴贤村</t>
  </si>
  <si>
    <t>鸡血藤</t>
  </si>
  <si>
    <t>2017—2022年</t>
  </si>
  <si>
    <t>鸡血藤药材种植，中草药种苗培育，鸡血藤、草珊瑚、五指毛桃、赤苍藤、钩藤、穿心莲等中草药及种苗销售</t>
  </si>
  <si>
    <t>南宁市武鸣区</t>
  </si>
  <si>
    <t>南宁市武鸣鹿田农业开发有限公司 刘益波 “定制药园”——草珊瑚合作种植项目</t>
  </si>
  <si>
    <t>利用朝燕林场朝燕分场</t>
  </si>
  <si>
    <t>草珊瑚</t>
  </si>
  <si>
    <t>松木林地林下种植草珊瑚8000亩</t>
  </si>
  <si>
    <t>新建</t>
  </si>
  <si>
    <t>南宁市横州市</t>
  </si>
  <si>
    <t>林下养殖土鸡项目</t>
  </si>
  <si>
    <t>横州市陶圩德山肉鸡养殖合作社、陶圩镇黄氏晶品走地鸡养殖专业合作社、万福养鸡养殖专业合作社林德山、黄汉林、周均钊</t>
  </si>
  <si>
    <t>土鸡</t>
  </si>
  <si>
    <t>林下养殖土鸡120万羽</t>
  </si>
  <si>
    <t>广西源之源生态农业投资有限公司，南宁市金花小镇森林康养基地</t>
  </si>
  <si>
    <t>南宁市青秀区长塘镇</t>
  </si>
  <si>
    <t>广西源之源生态农业投资有限公司</t>
  </si>
  <si>
    <t>以国家一级保护植物金花茶为主导特色，在实现金花茶育种、种植、加工、研发、体验式销售的全产业链覆盖的基础上，深度开发森林康养产业，打造特色康养休闲的现代林业示范区。项目建设：康养基地服务中心、金花茶健康养生堂、森林人家、森林健康栈道、森林扩展基地、观光亭廊等，规模3600亩</t>
  </si>
  <si>
    <t>扩建</t>
  </si>
  <si>
    <t>二</t>
  </si>
  <si>
    <t>柳州市合计</t>
  </si>
  <si>
    <t>柳州市融水县</t>
  </si>
  <si>
    <t>林下经济种植中草药</t>
  </si>
  <si>
    <t>怀宝镇盘荣村</t>
  </si>
  <si>
    <t>草珊瑚、砂仁</t>
  </si>
  <si>
    <t>林下种植草珊瑚、砂仁1000亩</t>
  </si>
  <si>
    <t>怀宝镇民洞村</t>
  </si>
  <si>
    <t>万亩中药材林下生态种植基地（百草园）扶贫项目</t>
  </si>
  <si>
    <t>融水苗族自治县国营贝江河林场和国营怀宝林场</t>
  </si>
  <si>
    <t>草珊瑚、金银花、砂仁、牛大力、天冬等中药材</t>
  </si>
  <si>
    <t>2019—2025年</t>
  </si>
  <si>
    <t>林下种植草珊瑚、金银花、砂仁、牛大力、天冬等中药材7000亩</t>
  </si>
  <si>
    <t>融水苗族自治县国营怀宝林场思英分场和怀宝镇永和村</t>
  </si>
  <si>
    <t>草珊瑚、砂仁、鸡骨草</t>
  </si>
  <si>
    <t>2020—2023年</t>
  </si>
  <si>
    <t>林下种植草珊瑚、砂仁、鸡骨草1000亩</t>
  </si>
  <si>
    <t>融水苗族自治县国营怀宝林场思英分场和汪洞乡腾和村</t>
  </si>
  <si>
    <t>2022—2025年</t>
  </si>
  <si>
    <t>林下种植草珊瑚、砂仁2000亩</t>
  </si>
  <si>
    <t>林下经济种植食用菌</t>
  </si>
  <si>
    <t>香粉乡古都村、新坪村</t>
  </si>
  <si>
    <t xml:space="preserve">竹荪 </t>
  </si>
  <si>
    <t>林下经济种植竹荪2000亩</t>
  </si>
  <si>
    <t>安太乡江竹村</t>
  </si>
  <si>
    <t>灵芝</t>
  </si>
  <si>
    <t>2018—2025年</t>
  </si>
  <si>
    <t>林下经济种植灵芝1000亩，灵芝菌种50万包（利用生料木椴就地接种种植，每亩木椴接种500包灵芝菌种）</t>
  </si>
  <si>
    <t>白云乡瑶口村</t>
  </si>
  <si>
    <t>林下经济种植灵芝1000亩，种植灵芝菌种50万棒（每亩种植500棒灵芝菌种）</t>
  </si>
  <si>
    <t>林下中药材示范基地和“定制药园”——融水县万亩中药材林下生态种植基地（百草园）项目</t>
  </si>
  <si>
    <t>融水悦创农业有限公司</t>
  </si>
  <si>
    <t>草珊瑚、钩藤、菊芋</t>
  </si>
  <si>
    <t>总体规林下种植中草药10万亩，企业自种基地50000亩，辐射带动种植及育苗50000亩，作为企业的示范种植推广基地和原材料的补给基地；该项目计划5年完成，主要种植草珊瑚,总共带动农民专业合作社或微企业12—15个，年产中药材量30000吨以上，吸纳农村劳动力3600人以上，户均增收20000元以上</t>
  </si>
  <si>
    <t>现代林下经济综合示范园区——中医药文化林下种植森林休闲康养项目</t>
  </si>
  <si>
    <t>以建设万林下种植中药材核心示范基地为基础，结合融水的自然森林资源优势，建设一系列森林旅游康养基础配套设施，打造森林生态休闲养生文化及林下中药材种植观光采摘为一体的中医药文化林下生态种植康养基地</t>
  </si>
  <si>
    <t>中草药加工、萃取及农产品、农副产品加工项目</t>
  </si>
  <si>
    <t>中药加工</t>
  </si>
  <si>
    <t>项目占地约20亩，总投资1.2亿元，用于草珊瑚、钩藤、菊芋等的有效成分萃取。</t>
  </si>
  <si>
    <t>三</t>
  </si>
  <si>
    <t>桂林市合计</t>
  </si>
  <si>
    <t>桂林亦元生现代生物技术有限公司</t>
  </si>
  <si>
    <t>林下种植金毛狗脊项目</t>
  </si>
  <si>
    <t>九屋镇黄梅村委黄土村、兰田瑶族乡兰田村委枫木根村</t>
  </si>
  <si>
    <t>金毛狗脊</t>
  </si>
  <si>
    <r>
      <rPr>
        <sz val="10"/>
        <rFont val="仿宋_GB2312"/>
        <charset val="134"/>
      </rPr>
      <t>繁育种苗20万株、修建机耕道3.0公里、建蓄水池2个共200m</t>
    </r>
    <r>
      <rPr>
        <sz val="10"/>
        <rFont val="宋体"/>
        <charset val="134"/>
      </rPr>
      <t>³</t>
    </r>
    <r>
      <rPr>
        <sz val="10"/>
        <rFont val="仿宋_GB2312"/>
        <charset val="134"/>
      </rPr>
      <t>、种植金毛狗脊1000.0亩</t>
    </r>
  </si>
  <si>
    <t>桂林市（桂林灌阳尚农农业发展有限公司）</t>
  </si>
  <si>
    <t>林下中药材种植项目</t>
  </si>
  <si>
    <t>桂林市灌阳县西山瑶族乡北江村</t>
  </si>
  <si>
    <t>林下灵芝、草珊瑚</t>
  </si>
  <si>
    <t>项目基地在西山瑶族乡北江村，2021-2025年建立林下种植中药材示范基地共计944亩。2021年开始建设，2025年度全部完成种植内容及规模。其中2021年已种植林下灵芝105亩、林下草珊瑚100亩；2022年种植林下灵芝200亩、林下草珊瑚120亩；2023年种植林下灵芝100亩、林下草珊瑚109亩；2024年种植林下灵芝60亩、林下草珊瑚60亩；2025年种植林下灵芝40亩、林下草珊瑚50亩；建设项目厂房1000㎡（生产车间、办公室、产品储存室、烘干房、宣传展厅、堆料场及停车场等）；道路硬化建设1800米</t>
  </si>
  <si>
    <t>广西常青养殖有限公司</t>
  </si>
  <si>
    <t>林下养鸡项目</t>
  </si>
  <si>
    <t>全州县白宝乡牛塘岭村</t>
  </si>
  <si>
    <t>林下养鸡</t>
  </si>
  <si>
    <t>项目基地在全州县白宝乡牛塘岭村，2021年主要利用原有场地林下养殖桂花鸡16.6万羽，销售额达到1110万元以上，计划投资275万元扩建鸡舍700㎡以及原有机耕道的维护和部分道路的水泥硬化，同时进行冷库和桂林农校学研基地建设“三通一平”；2022年——2025年计划养殖规模达到21万羽，力争年销售额2100万元以上</t>
  </si>
  <si>
    <t>四</t>
  </si>
  <si>
    <t>梧州市合计</t>
  </si>
  <si>
    <t>藤县</t>
  </si>
  <si>
    <t>广西寰宇康农林科技有限公司林下种植中药材双钩藤示范基地</t>
  </si>
  <si>
    <t>藤县塘步镇大芒界种子园</t>
  </si>
  <si>
    <t>中药材双钩藤</t>
  </si>
  <si>
    <t>林下种植中药材双钩藤1360亩，其中：2020年种植300亩，2021年220亩，2023年种植840亩。</t>
  </si>
  <si>
    <t>梧州市龙圩区</t>
  </si>
  <si>
    <t>广西梧州汉隆生物科技有限公司林下牛大力、何首乌仿野生种植示范基地</t>
  </si>
  <si>
    <t>龙圩区新地镇四落农场</t>
  </si>
  <si>
    <t>中药材牛大力、何首乌</t>
  </si>
  <si>
    <t>林下种植中药材2000亩，其中：牛大力1000亩，何首乌1000亩</t>
  </si>
  <si>
    <t>岑溪市</t>
  </si>
  <si>
    <t>岑溪市水汶镇进强益智水果农民专业合作社林下种植益智示范基地</t>
  </si>
  <si>
    <t>岑溪市水汶镇</t>
  </si>
  <si>
    <t>中药材益智</t>
  </si>
  <si>
    <t>2017—2023年</t>
  </si>
  <si>
    <t>林下种植中药材益智3000亩</t>
  </si>
  <si>
    <t>蒙山县</t>
  </si>
  <si>
    <t>蒙山县砂仁生物有限公司林下种植砂仁示范基地</t>
  </si>
  <si>
    <t>蒙山县西河镇福垌村</t>
  </si>
  <si>
    <t>中药材砂仁</t>
  </si>
  <si>
    <t>2018—2023年</t>
  </si>
  <si>
    <t>林下种植砂仁3000亩</t>
  </si>
  <si>
    <t>岑溪市金健养蜂专业合作社林下养蜂精品示范基地</t>
  </si>
  <si>
    <t>岑溪市岑城镇、南渡镇</t>
  </si>
  <si>
    <t>林下养蜂7500箱，年产蜂蜜60吨，蜂种2000箱</t>
  </si>
  <si>
    <t>苍梧县</t>
  </si>
  <si>
    <t>广西梧州茗丰六堡茶业有限公司林下种植中草药示范
项目</t>
  </si>
  <si>
    <t>苍梧县狮寨镇</t>
  </si>
  <si>
    <t>中药材南姜、白花牛奶、鸡血藤、牛大力</t>
  </si>
  <si>
    <t>2021—2022年</t>
  </si>
  <si>
    <t>林下种植中药材1000亩，其中：南姜500亩、白花牛奶300亩、鸡血藤100亩，牛大力100亩</t>
  </si>
  <si>
    <t>苍梧县黎埠镇沙地村林下旅游示范项目</t>
  </si>
  <si>
    <t>苍梧县黎埠镇沙地村</t>
  </si>
  <si>
    <t>林下旅游</t>
  </si>
  <si>
    <t>在苍梧县犁埠镇沙地村古殿组，利用丰富的森林资源，建设林下旅游示范基地，规模6000亩</t>
  </si>
  <si>
    <t>藤县东荣一棵芽种养专业合作社中药材种植基地</t>
  </si>
  <si>
    <t>藤县东荣镇</t>
  </si>
  <si>
    <t>2021—2023年</t>
  </si>
  <si>
    <t>林下种植中药材双钩藤1000亩</t>
  </si>
  <si>
    <t>广西万谷生源生态农业科技发展有限公司林下种植中药材双钩藤示范基地</t>
  </si>
  <si>
    <t>岑溪市大业镇</t>
  </si>
  <si>
    <t>林下种植中药材双钩藤550亩</t>
  </si>
  <si>
    <t>梧州市农村投资发展有限公司林下种植五指毛桃示范基地</t>
  </si>
  <si>
    <t>中药材五指毛桃</t>
  </si>
  <si>
    <t>2022—2024年</t>
  </si>
  <si>
    <t>林下种植中药材五指毛桃1110亩</t>
  </si>
  <si>
    <t>广西藤县古龙龙淳八角专业合作社林下养猪示范项目</t>
  </si>
  <si>
    <t>藤县古龙镇</t>
  </si>
  <si>
    <t>林下养猪</t>
  </si>
  <si>
    <t>建设八角林下生态养猪基地700亩，建设猪舍（棚）1000平方米，年养殖“八角猪”20000头</t>
  </si>
  <si>
    <t>广西恒辉华林农业有限公司藤县交口库区公园森林生态种植园</t>
  </si>
  <si>
    <t>藤县金鸡镇交口村</t>
  </si>
  <si>
    <t>利用交口电站库区及周边森林资源，建设集观光、康养、种植一体的森林生态种植园，总规模35000亩。</t>
  </si>
  <si>
    <t>梧州市</t>
  </si>
  <si>
    <t>梧州市蜂产业园</t>
  </si>
  <si>
    <t>梧州市万源投资有限公司</t>
  </si>
  <si>
    <t>建成一座“产业繁荣、文化浓郁、生态康养、功能齐全”的蜂产业创新创意示范园区，到2023年建成华南地区的优质蜂蜜、蜂王浆生产基地、蜜蜂授粉示范基地和蜂机具生产基地，力争到2028年建成“中国蜜都”</t>
  </si>
  <si>
    <t>五</t>
  </si>
  <si>
    <t>防城港市合计</t>
  </si>
  <si>
    <t>东兴市</t>
  </si>
  <si>
    <t>东兴5000亩小粒种咖啡标准化种植示范园项目</t>
  </si>
  <si>
    <t>东兴市东兴镇江那村</t>
  </si>
  <si>
    <t>咖啡豆</t>
  </si>
  <si>
    <t>2020-2025年</t>
  </si>
  <si>
    <t>建立5000亩小粒种咖啡标准化种植示范园，主要生产、加工咖啡鲜果</t>
  </si>
  <si>
    <t>防城区</t>
  </si>
  <si>
    <t>林下种植百部示范</t>
  </si>
  <si>
    <t>防城区十万山华侨林场</t>
  </si>
  <si>
    <t>百部</t>
  </si>
  <si>
    <t>2021年</t>
  </si>
  <si>
    <t>林下种植百部500亩</t>
  </si>
  <si>
    <t>林下种植益智示范</t>
  </si>
  <si>
    <t>防城区垌中林场</t>
  </si>
  <si>
    <t>益智</t>
  </si>
  <si>
    <t>林下种植益智1000亩</t>
  </si>
  <si>
    <t>防城区华石林场</t>
  </si>
  <si>
    <t>2022年</t>
  </si>
  <si>
    <t>林下种植百部600亩</t>
  </si>
  <si>
    <t>六</t>
  </si>
  <si>
    <t>钦州市合计</t>
  </si>
  <si>
    <t>灵山县</t>
  </si>
  <si>
    <t>灵山县600亩林下中草药种植示范项目</t>
  </si>
  <si>
    <t>灵山县三海街道独岭村</t>
  </si>
  <si>
    <t>鸡骨草</t>
  </si>
  <si>
    <t>林下种植鸡骨草600亩，建设水池600立方米，建设鸡骨草干品仓库2300平方和鸡骨草晒场3600平方米，并建设一个示范点</t>
  </si>
  <si>
    <t>灵山县那隆镇龙窟村林下种植1500亩鸡骨草示范项目</t>
  </si>
  <si>
    <t>灵山县那隆镇龙窟村东风华侨林场（水产峡分场）</t>
  </si>
  <si>
    <t>林下种植鸡骨草1500亩，配套建设管道灌溉工程、道路工程、产品存储仓库，中耕机械植保无人机购置等</t>
  </si>
  <si>
    <t>浦北县</t>
  </si>
  <si>
    <t>浦北县浦丰种养专业合作社林下生态养鸡示范项目</t>
  </si>
  <si>
    <t>项目共建设4个地点，寨圩镇三江村；小江镇云坊村；张黄镇罗家村；北通镇佛新村</t>
  </si>
  <si>
    <t>生态鸡</t>
  </si>
  <si>
    <t>寨圩镇三江村养殖肉鸡17.15万羽；小江镇云坊村养殖肉鸡7.9万羽；张黄镇罗家村养殖肉鸡3.1万；北通镇佛新村养殖肉鸡1万羽，共养殖土鸡29.15万羽，建设鸡栏560平方米</t>
  </si>
  <si>
    <t>广西北部湾珠乡橄榄食品有限公司林下种植橄榄及深加工基地示范项目</t>
  </si>
  <si>
    <t>三合镇新村</t>
  </si>
  <si>
    <t>橄榄</t>
  </si>
  <si>
    <t>林下种植橄榄818.15亩，新建橄榄深加工生产车间5000平方米</t>
  </si>
  <si>
    <t>浦北县浩雯生态养殖公司林下生态养龟项目</t>
  </si>
  <si>
    <t>龙门镇</t>
  </si>
  <si>
    <t>林下生态养龟</t>
  </si>
  <si>
    <t>2023年</t>
  </si>
  <si>
    <t>计划建设林下养殖龟舍15000平方米，养殖各类水产合法龟、鳖3万只</t>
  </si>
  <si>
    <t>浦北县乐叶苗木种植有限公司林下种植中草药项目</t>
  </si>
  <si>
    <t>江城街道办</t>
  </si>
  <si>
    <t>林下种植中草药</t>
  </si>
  <si>
    <t>2024年</t>
  </si>
  <si>
    <t>计划种植油茶500亩，油茶林下种植中草药500亩</t>
  </si>
  <si>
    <t>浦北县华粤农民专业合作社林下种植中草药项目</t>
  </si>
  <si>
    <t>平睦镇</t>
  </si>
  <si>
    <t>2025年</t>
  </si>
  <si>
    <t>计划种植油茶710亩，油茶林下种植中草药500亩</t>
  </si>
  <si>
    <t>浦北县五皇正山茶业林下
种植茶叶采集加工示范基地建设项目</t>
  </si>
  <si>
    <t>林下
种植茶叶采集加工</t>
  </si>
  <si>
    <t>建设茶叶基地918亩，茶叶加工车间700㎡，晒场1000㎡，贮藏室200㎡，年加工生茶3吨</t>
  </si>
  <si>
    <t>钦州市钦北区</t>
  </si>
  <si>
    <t>广西正盈健康产业有限公司建设特色中药材种植基地项目</t>
  </si>
  <si>
    <t>钦州市钦北区贵台镇</t>
  </si>
  <si>
    <t>三叉苦、海桐皮等</t>
  </si>
  <si>
    <t>种植林下三叉苦、海桐皮等中药材</t>
  </si>
  <si>
    <t>七</t>
  </si>
  <si>
    <t>贵港市合计</t>
  </si>
  <si>
    <t>桂平市</t>
  </si>
  <si>
    <t>桂平市肉桂产业核心示范区</t>
  </si>
  <si>
    <t>广西桂平市罗秀镇</t>
  </si>
  <si>
    <t>肉桂</t>
  </si>
  <si>
    <t>2016—2022年</t>
  </si>
  <si>
    <t>肉桂深加工设备购进和生产车间建设，肉桂产品交易市场建设</t>
  </si>
  <si>
    <t>平南县</t>
  </si>
  <si>
    <t>平南县万亩文旅康养药物园</t>
  </si>
  <si>
    <t>平南县镇隆镇</t>
  </si>
  <si>
    <t>中草药</t>
  </si>
  <si>
    <t>建设万亩药物文旅康养产业园</t>
  </si>
  <si>
    <t>覃塘区</t>
  </si>
  <si>
    <t>林下种植中药材示范基地</t>
  </si>
  <si>
    <t>覃塘区凤凰林场，大岭乡</t>
  </si>
  <si>
    <t>穿心莲</t>
  </si>
  <si>
    <t>林下种植穿心莲5000亩，建设种苗基地60亩，穿心莲产品初加工厂房、生产车间、设备购建</t>
  </si>
  <si>
    <t>贵港市覃塘区壮帽山野生古茶基地项目</t>
  </si>
  <si>
    <t>覃塘区黄练镇</t>
  </si>
  <si>
    <t>茶叶</t>
  </si>
  <si>
    <t>林下种植野生古茶600亩，建设自繁育苗基地10亩，茶叶加工厂房、设备购置，品牌建设</t>
  </si>
  <si>
    <t>广西桂平市众鑫源农业发展有限公司 中草药种植项目</t>
  </si>
  <si>
    <t>贵港市桂平市</t>
  </si>
  <si>
    <t>广西桂平市众鑫源农业发展有限公司陆永水</t>
  </si>
  <si>
    <t>种植中草药</t>
  </si>
  <si>
    <t>八</t>
  </si>
  <si>
    <t>玉林市合计</t>
  </si>
  <si>
    <t>北流市华良生态农业科技有限公司</t>
  </si>
  <si>
    <t>林下立体种植中草药示范基地</t>
  </si>
  <si>
    <t>北流市扶新镇扶新村、永塘村</t>
  </si>
  <si>
    <t>鸡血藤、白千层、天冬</t>
  </si>
  <si>
    <t>林下立体种植中草药示范基地1000亩</t>
  </si>
  <si>
    <t>博白县</t>
  </si>
  <si>
    <t>水鸣益智种植基地</t>
  </si>
  <si>
    <t>水鸣镇平江村</t>
  </si>
  <si>
    <t>种植益智570亩</t>
  </si>
  <si>
    <t>雷公岭旅游项目</t>
  </si>
  <si>
    <t>博白县博白镇</t>
  </si>
  <si>
    <t>养生、娱乐、休闲</t>
  </si>
  <si>
    <t>九</t>
  </si>
  <si>
    <t>百色市合计</t>
  </si>
  <si>
    <t>德保县林业局</t>
  </si>
  <si>
    <t>敬德镇那暖村林下种植中草药－草珊瑚示范基地</t>
  </si>
  <si>
    <t>敬德镇多浪林场、那暧村、渠岩村</t>
  </si>
  <si>
    <t>在德保县敬德镇那暖村、渠岩村、多浪村发展林下种植草珊瑚3000亩，并对其产品进行综合开发利用</t>
  </si>
  <si>
    <t>那坡县林业局</t>
  </si>
  <si>
    <t>那坡县草珊瑚中药材种植示范基地</t>
  </si>
  <si>
    <t>那坡县那马林场</t>
  </si>
  <si>
    <t>种植草珊瑚700亩</t>
  </si>
  <si>
    <t>那坡县草果种植基地</t>
  </si>
  <si>
    <t>那坡县百省乡规六村</t>
  </si>
  <si>
    <t>草果</t>
  </si>
  <si>
    <t>种植草果700亩</t>
  </si>
  <si>
    <t>那坡县那马脱贫奔康产业园</t>
  </si>
  <si>
    <t>那马林场平流分场</t>
  </si>
  <si>
    <t>益智仁</t>
  </si>
  <si>
    <t>种植益智1000亩</t>
  </si>
  <si>
    <t>那坡县鸡血藤种植示范基地</t>
  </si>
  <si>
    <t>那坡县城厢镇永宁村下劳屯</t>
  </si>
  <si>
    <t>种植鸡血藤1000亩</t>
  </si>
  <si>
    <t>田林县林业局</t>
  </si>
  <si>
    <t>田林县八渡笋产业（核心）示范区</t>
  </si>
  <si>
    <t>田林县六隆镇平细村</t>
  </si>
  <si>
    <t>八渡笋</t>
  </si>
  <si>
    <t>示范区总体建设布局为核心区、拓展区、辐射区，已经建成核心区面积3000亩、拓展区5000亩、辐射区10000亩。主要是进行示范区内路网扩建和改造、水利建设、电力改造、村容风貌改造、管理中心建设、标识宣传牌建设以及瞭望阁和停车场等建设。</t>
  </si>
  <si>
    <t>田林县旺吉油茶产业示范区</t>
  </si>
  <si>
    <t>田林县潞城乡旺吉村</t>
  </si>
  <si>
    <t>示范基地种植油茶和抚育管护2600亩,园区公路修建16.3公里,引水设施（拦水坝3个、调节池16座、蓄水池2座、供水主管3400米）、滴灌管网2600亩、供电设施（80、100千伏安容量变压器各一台）、观景台、标石、标牌、防火带9.1公里,示范区产业扶贫培训中心主体房屋600平方米及100亩中心苗圃培育等。</t>
  </si>
  <si>
    <t>隆林县林业局</t>
  </si>
  <si>
    <t>林下种植中药材（松茯苓）</t>
  </si>
  <si>
    <t>隆林县沙梨乡坝平村</t>
  </si>
  <si>
    <t>松茯苓</t>
  </si>
  <si>
    <t>利用松树兜完成林下种植中药材松茯苓1000.0亩。</t>
  </si>
  <si>
    <t>百色市田林县</t>
  </si>
  <si>
    <t>广西和宇生态农业
发展有限公司林下养殖野猪</t>
  </si>
  <si>
    <t>田林县</t>
  </si>
  <si>
    <t>林下野猪养殖</t>
  </si>
  <si>
    <t>肉猪</t>
  </si>
  <si>
    <t>百色市那坡县</t>
  </si>
  <si>
    <t>八角油加工</t>
  </si>
  <si>
    <t>八角</t>
  </si>
  <si>
    <t>深加工厂设备、厂房</t>
  </si>
  <si>
    <t>那坡县国有那马林场森林康养</t>
  </si>
  <si>
    <t>那坡县国有那马林场</t>
  </si>
  <si>
    <t>水、路、建筑</t>
  </si>
  <si>
    <t>百色市德保县</t>
  </si>
  <si>
    <t>林下生态旅游康养</t>
  </si>
  <si>
    <t>德保县红坭坡林场</t>
  </si>
  <si>
    <t>十</t>
  </si>
  <si>
    <t>贺州市合计</t>
  </si>
  <si>
    <t>平桂区</t>
  </si>
  <si>
    <t>贺州长寿谷蜂文化生态观光园</t>
  </si>
  <si>
    <t>平桂区黄田镇路花村姑婆山水库旁</t>
  </si>
  <si>
    <t>１、养殖中华蜜蜂3500箱；２、建立蜂文化知识普及区；３、建立蜂产品饮食文化体验区。</t>
  </si>
  <si>
    <t>贺州中华蜜蜂养殖产业园</t>
  </si>
  <si>
    <t>平桂区水口镇</t>
  </si>
  <si>
    <t>2023—2025年</t>
  </si>
  <si>
    <t>１、养殖中华蜜蜂5000箱；２、建立蜂蜜深加工企业；３、建立蜂文化体验区。</t>
  </si>
  <si>
    <t>天草中药材种植有限公司姑婆山分公司中药材种植示范基地</t>
  </si>
  <si>
    <t>姑婆山林场</t>
  </si>
  <si>
    <t>五指毛桃</t>
  </si>
  <si>
    <t>种植、管理3000亩林下种植基地</t>
  </si>
  <si>
    <t>富川县</t>
  </si>
  <si>
    <t>富川县广西春暖花开农业发展有限公司富川分公司林下种植药材项目</t>
  </si>
  <si>
    <t>富川瑶族自治县富阳镇木榔村委</t>
  </si>
  <si>
    <t>两面针、千里香</t>
  </si>
  <si>
    <t>在富川县富阳镇木榔村委林下种植药材1000亩，其中两面针500亩、千里香200亩、岗梅300亩</t>
  </si>
  <si>
    <t>八步区</t>
  </si>
  <si>
    <t>八步区仁义镇优质肉鸡养殖基地建设</t>
  </si>
  <si>
    <t>八步区仁义镇东江村</t>
  </si>
  <si>
    <t>信都三黄鸡</t>
  </si>
  <si>
    <t>建设林下养殖年出栏信都三黄鸡50万羽、厂房2300平方米、配套水、供电设施等</t>
  </si>
  <si>
    <t>贺州市八步区森林仙草产业核心示范区</t>
  </si>
  <si>
    <t>贺州市八步区步头镇</t>
  </si>
  <si>
    <t>铁皮石斛、灵芝、金线莲、草珊瑚、金花茶</t>
  </si>
  <si>
    <t>林下种植石斛、灵芝、金线莲、草珊瑚、金花茶1020亩</t>
  </si>
  <si>
    <t>钟山县</t>
  </si>
  <si>
    <t>天草中药材种植有限公司花山分公司中药材种植示范基地</t>
  </si>
  <si>
    <t>花山林场</t>
  </si>
  <si>
    <t>种植、管理25280亩林下种植基地</t>
  </si>
  <si>
    <t>昭平县</t>
  </si>
  <si>
    <t>贺州市昭平县林下养蜂示范基地项目</t>
  </si>
  <si>
    <t>贺州市昭平县各乡镇</t>
  </si>
  <si>
    <t>林下养殖蜜蜂</t>
  </si>
  <si>
    <t>林下养殖蜜蜂2000箱及基础设施</t>
  </si>
  <si>
    <t>续建+新建</t>
  </si>
  <si>
    <t>贺州市昭平县五将镇天保中药材林下种植示范项目</t>
  </si>
  <si>
    <t>贺州市昭平县五将镇天保村</t>
  </si>
  <si>
    <t>林下种植中药材黄精、白芨、黄花倒水莲、香樟、鸡血藤</t>
  </si>
  <si>
    <t>2020—2022年</t>
  </si>
  <si>
    <t>利用林地2400亩，林下种植中药材黄精、白芨、黄花倒水莲、香樟、鸡血藤</t>
  </si>
  <si>
    <t>八步区黄洞林场</t>
  </si>
  <si>
    <t>林下种植草珊瑚、黄花倒水莲</t>
  </si>
  <si>
    <t>黄洞林场</t>
  </si>
  <si>
    <t>草珊瑚、黄花倒水莲</t>
  </si>
  <si>
    <t>十一</t>
  </si>
  <si>
    <t>河池市合计</t>
  </si>
  <si>
    <t>金城江区</t>
  </si>
  <si>
    <t>河池市林中宝仿野生种植铁皮石斛示范基地</t>
  </si>
  <si>
    <t>河池市金城江区三旺社区大头洞屯</t>
  </si>
  <si>
    <t>铁皮石斛</t>
  </si>
  <si>
    <t>发展林下仿野生种植铁皮石斛1400亩</t>
  </si>
  <si>
    <t>罗城县</t>
  </si>
  <si>
    <t>罗城仫佬族自治县长好种养专业合作社林下经济示范基地建设项目</t>
  </si>
  <si>
    <t>罗城小长安镇下梧村（燕山水库旁）</t>
  </si>
  <si>
    <t>油茶+山豆根</t>
  </si>
  <si>
    <t>建设高产油茶示范基地1810亩，油茶林下套种山豆根500亩,新建农产品加工厂10000㎡。</t>
  </si>
  <si>
    <t>小长安镇民族村、守善村樟树+勺药</t>
  </si>
  <si>
    <t>小长安镇民族村</t>
  </si>
  <si>
    <t>樟树+勺药</t>
  </si>
  <si>
    <t>樟树+勺药10000亩</t>
  </si>
  <si>
    <t>广西罗城牵山油茶种植专业合作社油茶+土茯苓、油茶+博落回、油茶+山豆根、油茶+天冬</t>
  </si>
  <si>
    <t>天河镇金星村拉麦屯</t>
  </si>
  <si>
    <t>油茶+土茯苓、油茶+博落回、油茶+山豆根、油茶+天冬</t>
  </si>
  <si>
    <t>油茶+土茯苓、油茶+博落回、油茶+山豆根、油茶+天冬2200亩</t>
  </si>
  <si>
    <t>罗城县洞敏村生态种养农民专业合作社天然林+草珊瑚、七叶一枝花</t>
  </si>
  <si>
    <t>纳翁乡洞敏村</t>
  </si>
  <si>
    <t>天然林+草珊瑚、七叶一枝花</t>
  </si>
  <si>
    <t>中草药种植与销售</t>
  </si>
  <si>
    <t>广西罗城凯德油茶种植专业合作社罗城凯德油茶林下经济种植中草药</t>
  </si>
  <si>
    <t>龙岸镇榕山村下逢屯</t>
  </si>
  <si>
    <t>天冬</t>
  </si>
  <si>
    <t>种植天冬300亩</t>
  </si>
  <si>
    <t>罗城棉花天坑旅游开发有限公司森林景观利用</t>
  </si>
  <si>
    <t>罗城县四把镇棉花村深洞屯</t>
  </si>
  <si>
    <t>森林景观利用</t>
  </si>
  <si>
    <t>一期项目已建成9000平方米的生态停车场、悬崖栈道、玻璃栈道、观景台、攀岩（飞拉达）、高空滑索、高空天梯、悬崖秋千、悬崖戏水池、天坑大剧场、餐厅、美食广场、商务会议室、汽车露营地、悬崖酒店、民宿酒店、篮球场及排球场等休闲度假设施，同时建成1000平方米的游客中心、购物中心、旅游步道及观光车道等交通道路系统、旅游卫生间、监控及广播系统等旅游配套基础设施。二期项目建设开发完成仫佬族村寨和古村落保护观光区以及建成长生洞奇观景区等子项目</t>
  </si>
  <si>
    <t>广西罗城米椎林旅游开发有限责任公司森林景观利用</t>
  </si>
  <si>
    <t>小长安镇米椎林度假村</t>
  </si>
  <si>
    <t>2020—2025年</t>
  </si>
  <si>
    <t>旅游、养殖、种植</t>
  </si>
  <si>
    <t>续建、扩建</t>
  </si>
  <si>
    <t>环江县</t>
  </si>
  <si>
    <t>森林旅游</t>
  </si>
  <si>
    <t>大才乡同进村木莲屯</t>
  </si>
  <si>
    <t>森林人家、景观利用等</t>
  </si>
  <si>
    <t>建设面积约1500亩，建设观光步道1500米，休闲观光凉亭2座，游客休闲木屋600平方米，住宿楼800平方米，毛南族特色展示中心400平方米，种植柑桔、澳洲坚果400亩等</t>
  </si>
  <si>
    <t>林下种植</t>
  </si>
  <si>
    <t xml:space="preserve">驯乐乡山岗等村 </t>
  </si>
  <si>
    <t>茯苓</t>
  </si>
  <si>
    <t>种植茯苓1200亩，建设公路6.5公里</t>
  </si>
  <si>
    <t>林下养殖</t>
  </si>
  <si>
    <t>东兴镇龙城等村</t>
  </si>
  <si>
    <t>香猪、香牛、鸡鸭等</t>
  </si>
  <si>
    <t>2023—2024年</t>
  </si>
  <si>
    <t>建设猪舍、牛舍2000平方米，养殖母香猪300头、香猪6000头、香牛150头、鸡鸭5万羽</t>
  </si>
  <si>
    <t xml:space="preserve">大安乡金桥等村 </t>
  </si>
  <si>
    <t>种植600亩，建水肥滴灌设施全覆盖，建3.2公里公路</t>
  </si>
  <si>
    <t>巴马县</t>
  </si>
  <si>
    <t>巴马县颐寿松林下种植中草药</t>
  </si>
  <si>
    <t>巴马县巴马镇练乡村唐江屯</t>
  </si>
  <si>
    <t>草珊瑚、金线莲、金花茶</t>
  </si>
  <si>
    <t>建成标准化中药材示范基地面积4700亩，其中：草珊瑚种植基地4000亩，草珊瑚种苗繁育基地100亩，培育优质草珊瑚种苗300万株，金花茶100亩，金线莲500亩</t>
  </si>
  <si>
    <t>凤山县</t>
  </si>
  <si>
    <t>核桃林下套种三万亩道地药材--凤山县功劳木生产示范基地项目</t>
  </si>
  <si>
    <t>核心示范基地3200亩位于金牙乡坡茶村,计划在2022年前将核心基地申报自治区四星级现代特色农业核心示范区;其他种植基地功劳木种植涉及中亭乡、金牙乡、凤城镇、三门海镇、乔音乡、江洲乡6个乡镇，共计种植面积10000亩。计划在“十四五”期间，将凤山功劳木种植面积在全县9个乡镇范围内扩展至3万亩</t>
  </si>
  <si>
    <t>道地药材十大功劳（功劳木）</t>
  </si>
  <si>
    <t>项目建设规模及主要内容:项目 一期主要推动坡茶村示范基地创 建自治区四星级现代特色农业核心示范区建设，推动示范基地种植面积拓展至3000亩以上，推动初加工产业发展形成规模，同时将全县种植面积拓展辐射至20000亩;项目1二期主要推动核心示范区提质升级，推动核心示范基地标准化种植示范,不断完善示范基地科技研究成果转化、培训教育、文化传播、生态态旅游等功能，推动加工产业由初加工向精深加工拓展，不断深化产品开发，打造多样化功劳木产品体系，实现凤山功劳木全产业链发展 推动全县种植面积达到30000 亩</t>
  </si>
  <si>
    <t>大化县</t>
  </si>
  <si>
    <t>大化民生宁特色瑶壮医中草药材示范基地</t>
  </si>
  <si>
    <t>河池市大化瑶族自治县</t>
  </si>
  <si>
    <t>三产融合</t>
  </si>
  <si>
    <t>广西大化新绎置业有限公司瑶泉生态旅游度假区</t>
  </si>
  <si>
    <t>温泉养生度假区、老班药温泉酒店、民宿风情休闲去、康养度假中心、水上活动中心、游船码头</t>
  </si>
  <si>
    <t>河池市宜州区</t>
  </si>
  <si>
    <t>河池市栗景湾休闲旅游项目</t>
  </si>
  <si>
    <t>河池市栗景湾景区</t>
  </si>
  <si>
    <t>河池市栗景湾休闲旅游开发有限公司，带动覃现明、覃现胜、覃明海等27户农户共同实施项目</t>
  </si>
  <si>
    <t>十二</t>
  </si>
  <si>
    <t>来宾市合计</t>
  </si>
  <si>
    <t>广西金秀汇萃本草瑶药产业有限公司</t>
  </si>
  <si>
    <t>三江乡古范</t>
  </si>
  <si>
    <t>春砂仁、鸡血藤</t>
  </si>
  <si>
    <t>林下种植春砂仁、鸡血藤35000亩</t>
  </si>
  <si>
    <t>金秀县共同种养专业合作社</t>
  </si>
  <si>
    <t>金秀镇共和村古坪</t>
  </si>
  <si>
    <t>黄花倒水莲</t>
  </si>
  <si>
    <t>2017—2025年</t>
  </si>
  <si>
    <t>林下种植黄花倒水莲1000亩</t>
  </si>
  <si>
    <t>金秀圣康生态农业开发有限公司</t>
  </si>
  <si>
    <t>金秀镇香草岭</t>
  </si>
  <si>
    <t>黄精、七叶一枝花</t>
  </si>
  <si>
    <t>林下种植黄精、七叶一枝花1900亩</t>
  </si>
  <si>
    <t>广西金秀天源中药材种植农民专业合作社</t>
  </si>
  <si>
    <t>大樟乡瑶伍冲</t>
  </si>
  <si>
    <t>林下种植春砂仁、鸡血藤4000亩</t>
  </si>
  <si>
    <t>金秀瑶族自治县保林中药材种植专业合作社</t>
  </si>
  <si>
    <t>三角乡六秘冲</t>
  </si>
  <si>
    <t>林下种植鸡血藤3700亩</t>
  </si>
  <si>
    <t>金秀县文斌种植专业合作社</t>
  </si>
  <si>
    <t>三角乡古少大冲</t>
  </si>
  <si>
    <t>林下种植鸡血藤2000亩</t>
  </si>
  <si>
    <t>金秀县下古陈种养专业合作社</t>
  </si>
  <si>
    <t>六巷乡六巷下古陈</t>
  </si>
  <si>
    <t>春砂仁、黄花倒水莲</t>
  </si>
  <si>
    <t>林下种植春砂仁黄、花倒水莲1000亩</t>
  </si>
  <si>
    <t>金秀县六业林下药材种植专业合作社</t>
  </si>
  <si>
    <t>忠良乡中山村六业冲口</t>
  </si>
  <si>
    <t>林下种植鸡血藤3000亩</t>
  </si>
  <si>
    <t>金秀县三江山沟沟种养专业合作社</t>
  </si>
  <si>
    <t>三江乡合兴村旧村委楼</t>
  </si>
  <si>
    <t>林下种植春砂仁、鸡血藤2000亩</t>
  </si>
  <si>
    <t>广西畅正生态农牧科技有限公司</t>
  </si>
  <si>
    <t>来宾市兴宾区五山乡生态养殖项目</t>
  </si>
  <si>
    <t>兴宾区五山镇</t>
  </si>
  <si>
    <t>摩拉牛、地中海牛</t>
  </si>
  <si>
    <t>2016—2025年</t>
  </si>
  <si>
    <t>20000平方米的牛舍（棚），5000立方米的清贮池，2000平方米的厂库，500立方米的牛粪无害化处理池，30000立方米的污水处理池，以及办公室、防疫室、消毒室、水泥道路等</t>
  </si>
  <si>
    <t>广西金扶梯牧业有限公司</t>
  </si>
  <si>
    <t>五山镇社贝村古雷生态养殖基地</t>
  </si>
  <si>
    <t xml:space="preserve">夏洛来及利木赞、西门塔尔 </t>
  </si>
  <si>
    <t>6048平方米的牛舍、3255平方米道路、2500立方米清贮池、1600平方米厂库、40立方米无害化处理池、630立方米的污水处理池、牛粪集粪发酵棚1200平方米、 50平方米多媒体培训基地、1100平米办公室、防疫室和消毒室160平米、员工宿舍楼300平米及水电等基础设施的建设，完成肉牛养426头</t>
  </si>
  <si>
    <t>十三</t>
  </si>
  <si>
    <t>区直单位合计</t>
  </si>
  <si>
    <t>广西林科院</t>
  </si>
  <si>
    <t>广西林下经济（南药）种质资源收集保存及利用项目</t>
  </si>
  <si>
    <t>广西林科究、六万林场、派阳山林场、大桂山林场、雅长林场</t>
  </si>
  <si>
    <t>收集南药植物61种，种质资源1830份</t>
  </si>
  <si>
    <t>林下经济（南药）种质资源收集保存库1500亩，种苗繁育圃150亩，南药植物标本馆4500平方米，种质资源信息平台</t>
  </si>
  <si>
    <t>南宁树木园</t>
  </si>
  <si>
    <t>中国南方梅花鹿繁殖科普观光特色小镇</t>
  </si>
  <si>
    <t>南宁市江南区城区0118林班</t>
  </si>
  <si>
    <t>梅花鹿</t>
  </si>
  <si>
    <t>建设梅花鹿繁殖观光、科普、产品销售示范基地600亩</t>
  </si>
  <si>
    <t>林下套种岗梅示范基地</t>
  </si>
  <si>
    <t>南宁树木园连山管理区</t>
  </si>
  <si>
    <t>岗梅</t>
  </si>
  <si>
    <t>建设油茶、珍贵树种林下种植岗梅1000亩</t>
  </si>
  <si>
    <t>林下套种三叉苦示范基地</t>
  </si>
  <si>
    <t>三叉苦</t>
  </si>
  <si>
    <t>建设珍贵树种林下种植三叉苦500亩</t>
  </si>
  <si>
    <t>高峰林场</t>
  </si>
  <si>
    <t>林下仿野生种植灵芝示范基地建设</t>
  </si>
  <si>
    <t>高峰林场13个营林分场范围内</t>
  </si>
  <si>
    <t>稳步扩大灵芝种植规模，争取“十四五”期间全场灵芝总面积达到800亩</t>
  </si>
  <si>
    <t>笋用竹示范基地建设</t>
  </si>
  <si>
    <t>竹笋</t>
  </si>
  <si>
    <t>开展低产笋用竹改扩建工作，争取“十四五”期间全场改扩建笋用竹总面积2500亩</t>
  </si>
  <si>
    <t>七坡林场</t>
  </si>
  <si>
    <t>林下套种鸡血藤示范基地</t>
  </si>
  <si>
    <t>七坡、康宁、那琴分场</t>
  </si>
  <si>
    <t>松树林下种植鸡血藤4300亩</t>
  </si>
  <si>
    <t>七坡分场</t>
  </si>
  <si>
    <t>珍贵树种林下种植岗梅500亩</t>
  </si>
  <si>
    <t>林下套种九里香示范基地</t>
  </si>
  <si>
    <t>新桥分场</t>
  </si>
  <si>
    <t>九里香</t>
  </si>
  <si>
    <t>油茶林下种植九里香500亩，每亩种植700株</t>
  </si>
  <si>
    <t>广西七彩龙头香料市场</t>
  </si>
  <si>
    <t>香料产、售、销一体</t>
  </si>
  <si>
    <t>广西金鸡山自治区级森林公园</t>
  </si>
  <si>
    <t>森林公园</t>
  </si>
  <si>
    <t>博白林场</t>
  </si>
  <si>
    <t>桉树林下种植草豆蔻</t>
  </si>
  <si>
    <t>三滩分场</t>
  </si>
  <si>
    <t>草豆蔻</t>
  </si>
  <si>
    <t>林下种植草豆蔻3000亩</t>
  </si>
  <si>
    <t>桉树林下种植益智仁</t>
  </si>
  <si>
    <t>林下种植益智5000亩</t>
  </si>
  <si>
    <t>马子嶂森林康养基地</t>
  </si>
  <si>
    <t>建设森林康养配套基础设施与森林康养公共服务配套，丰富森林康养产品，完善基地营销、环境监测、自然保护、防灾应急等体系建设</t>
  </si>
  <si>
    <t>六万林场</t>
  </si>
  <si>
    <t>林下金毛狗脊种植示范基地</t>
  </si>
  <si>
    <t>河嵩分场、宁康分场</t>
  </si>
  <si>
    <t>林下种植金毛狗脊2800亩</t>
  </si>
  <si>
    <t>六万大山森林公园</t>
  </si>
  <si>
    <t>完善基础设施建设，建成一流的广西干部职工疗休养基地及休闲旅游胜地</t>
  </si>
  <si>
    <t>黄冕林场</t>
  </si>
  <si>
    <t>森林药材种植</t>
  </si>
  <si>
    <t>场内分场</t>
  </si>
  <si>
    <t>种植面积600亩</t>
  </si>
  <si>
    <t>种植面积2500亩</t>
  </si>
  <si>
    <t>种植面积500亩</t>
  </si>
  <si>
    <t>麓岭茗韵林中茶业示范区</t>
  </si>
  <si>
    <t>对示范区茶园改造、新品种引进、更换包装、新增茶叶加工设备、文旅建设等方面进行升级</t>
  </si>
  <si>
    <t>钦廉林场</t>
  </si>
  <si>
    <t>罗汉松林下种植天冬、百部示范项目（乡村振兴项目）</t>
  </si>
  <si>
    <t>天堂分场、乌家分场</t>
  </si>
  <si>
    <t>天冬、百部</t>
  </si>
  <si>
    <t>罗汉松林下种植天冬、百部901亩</t>
  </si>
  <si>
    <t>2022年中央财政林业科技推广示范项目</t>
  </si>
  <si>
    <t>平银分场、天堂分场</t>
  </si>
  <si>
    <t>土茯苓</t>
  </si>
  <si>
    <t>2022—2027年</t>
  </si>
  <si>
    <t>沉香、桉树林下种植土茯苓600亩</t>
  </si>
  <si>
    <t>桉树林下种植土茯苓示范项目（林下经济示范项目）</t>
  </si>
  <si>
    <t>天堂分场</t>
  </si>
  <si>
    <t>2023—2028年</t>
  </si>
  <si>
    <t>桉树林下种植土茯苓1350亩</t>
  </si>
  <si>
    <t>雅长林场</t>
  </si>
  <si>
    <t>蒜头果种植基地</t>
  </si>
  <si>
    <t>雅庭分场、果麻分场、那成分场、益来分场</t>
  </si>
  <si>
    <t>蒜头果×两面针×金毛狗脊</t>
  </si>
  <si>
    <t>培育蒜头果优质苗木10000株以上，完成蒜头果×两面针×金毛狗脊种植1000亩</t>
  </si>
  <si>
    <t>通草种植基地</t>
  </si>
  <si>
    <t>雅庭分场、东明分场、益来分场</t>
  </si>
  <si>
    <t>通草</t>
  </si>
  <si>
    <t>种植通草1000亩</t>
  </si>
  <si>
    <t>茯苓种植基地</t>
  </si>
  <si>
    <t>雅庭分场、右江区</t>
  </si>
  <si>
    <t>引进企业合作种植洋荷、茯苓等中药材面积1000亩以上</t>
  </si>
  <si>
    <t>大桂山林场</t>
  </si>
  <si>
    <t>松杂林下种植灵芝示范基地</t>
  </si>
  <si>
    <t>大桂山林场六排分场乐山站</t>
  </si>
  <si>
    <t>松杂林下种植灵芝500亩</t>
  </si>
  <si>
    <t>桉树林下种植三叉苦示范基地</t>
  </si>
  <si>
    <t>桉树林下种植三叉苦2000亩</t>
  </si>
  <si>
    <t>三门江林场</t>
  </si>
  <si>
    <t>油茶套种中草药（天冬）</t>
  </si>
  <si>
    <t>江口分场长岭林区</t>
  </si>
  <si>
    <t>油茶套种中草药（天冬）基地1000亩</t>
  </si>
  <si>
    <t>东门林场</t>
  </si>
  <si>
    <t>桉树林下“五指毛桃”中药材种植示范项目</t>
  </si>
  <si>
    <t>雷卡分场9林班和37林班林地</t>
  </si>
  <si>
    <t>林下种植五指毛桃4500亩。标准化种植、水肥一体化建设、产品溯源、品牌打造、产品推广、科谱教育、观景与休闲</t>
  </si>
  <si>
    <t>派阳山林场</t>
  </si>
  <si>
    <t>八角香鸡养殖项目</t>
  </si>
  <si>
    <t>鸿鸪分场</t>
  </si>
  <si>
    <t>八角香鸡</t>
  </si>
  <si>
    <t>力争在“十四五”期间，新建鸡舍2座，育雏室完成升级改造：“十四五”期末达到年养殖八角香鸡12万羽</t>
  </si>
  <si>
    <t>维都林场</t>
  </si>
  <si>
    <t>维都林场林下种植蕲艾</t>
  </si>
  <si>
    <t>雅江分场和维都分场</t>
  </si>
  <si>
    <t>蕲艾</t>
  </si>
  <si>
    <t>林下种植蕲艾890亩</t>
  </si>
  <si>
    <t>维都林场林下种植土茯苓</t>
  </si>
  <si>
    <t>林下种植土茯苓550亩</t>
  </si>
  <si>
    <t>广西林业集团</t>
  </si>
  <si>
    <t>广西林业集团南药产业基地建设项目</t>
  </si>
  <si>
    <t>全区各地</t>
  </si>
  <si>
    <t>围绕“桂十味”主要品种，建设中药材基地10万亩，配套建设中药材苗木繁育、产品初加工、中药饮片生产及购销贸易。项目建成后，年产药材干品约15万吨,创建“广林药材”品牌，成为全国南药种植重点企业。</t>
  </si>
  <si>
    <t>十四</t>
  </si>
  <si>
    <t>其他单位合计</t>
  </si>
  <si>
    <t>有关区直国有林场、林下经济龙头企业</t>
  </si>
  <si>
    <t>林下经济大数据平台项目</t>
  </si>
  <si>
    <t>林下经济大数据平台</t>
  </si>
  <si>
    <t>林下经济大数据平台建设</t>
  </si>
  <si>
    <t>自治区级电子商务平台项目</t>
  </si>
  <si>
    <t>自治区级电子商务平台</t>
  </si>
  <si>
    <t>自治区级林下经济电子商务平台改扩建</t>
  </si>
  <si>
    <t>改建</t>
  </si>
  <si>
    <t>林下经济电子商务终端项目</t>
  </si>
  <si>
    <t>电子商务终端</t>
  </si>
  <si>
    <t>建设国有林场、农村电子商务终端100个</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</si>
</sst>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2">
    <font>
      <sz val="12"/>
      <name val="宋体"/>
      <charset val="134"/>
    </font>
    <font>
      <b/>
      <sz val="10"/>
      <name val="仿宋_GB2312"/>
      <charset val="134"/>
    </font>
    <font>
      <sz val="10"/>
      <name val="仿宋_GB2312"/>
      <charset val="134"/>
    </font>
    <font>
      <sz val="10"/>
      <name val="宋体"/>
      <charset val="134"/>
    </font>
    <font>
      <sz val="16"/>
      <name val="黑体"/>
      <charset val="134"/>
    </font>
    <font>
      <b/>
      <sz val="12"/>
      <name val="黑体"/>
      <charset val="134"/>
    </font>
    <font>
      <sz val="22"/>
      <name val="方正小标宋简体"/>
      <charset val="134"/>
    </font>
    <font>
      <b/>
      <sz val="10"/>
      <name val="Times New Roman"/>
      <charset val="134"/>
    </font>
    <font>
      <sz val="10"/>
      <name val="Times New Roman"/>
      <charset val="134"/>
    </font>
    <font>
      <sz val="8"/>
      <name val="仿宋_GB2312"/>
      <charset val="134"/>
    </font>
    <font>
      <sz val="8"/>
      <name val="Times New Roman"/>
      <charset val="134"/>
    </font>
    <font>
      <sz val="9"/>
      <name val="仿宋_GB2312"/>
      <charset val="134"/>
    </font>
    <font>
      <b/>
      <sz val="9"/>
      <name val="仿宋_GB2312"/>
      <charset val="134"/>
    </font>
    <font>
      <sz val="9"/>
      <name val="Times New Roman"/>
      <charset val="134"/>
    </font>
    <font>
      <sz val="14"/>
      <name val="黑体"/>
      <charset val="134"/>
    </font>
    <font>
      <sz val="18"/>
      <name val="方正小标宋简体"/>
      <charset val="134"/>
    </font>
    <font>
      <b/>
      <sz val="14"/>
      <name val="仿宋_GB2312"/>
      <charset val="134"/>
    </font>
    <font>
      <b/>
      <sz val="14"/>
      <name val="Times New Roman"/>
      <charset val="134"/>
    </font>
    <font>
      <sz val="14"/>
      <name val="仿宋_GB2312"/>
      <charset val="134"/>
    </font>
    <font>
      <sz val="14"/>
      <name val="Times New Roman"/>
      <charset val="134"/>
    </font>
    <font>
      <sz val="12"/>
      <name val="Times New Roman"/>
      <charset val="134"/>
    </font>
    <font>
      <sz val="12"/>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26" fillId="0" borderId="0" applyFont="0" applyFill="0" applyBorder="0" applyAlignment="0" applyProtection="0">
      <alignment vertical="center"/>
    </xf>
    <xf numFmtId="0" fontId="22" fillId="16" borderId="0" applyNumberFormat="0" applyBorder="0" applyAlignment="0" applyProtection="0">
      <alignment vertical="center"/>
    </xf>
    <xf numFmtId="0" fontId="38" fillId="14" borderId="10"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2" fillId="4" borderId="0" applyNumberFormat="0" applyBorder="0" applyAlignment="0" applyProtection="0">
      <alignment vertical="center"/>
    </xf>
    <xf numFmtId="0" fontId="30" fillId="6" borderId="0" applyNumberFormat="0" applyBorder="0" applyAlignment="0" applyProtection="0">
      <alignment vertical="center"/>
    </xf>
    <xf numFmtId="43" fontId="26" fillId="0" borderId="0" applyFont="0" applyFill="0" applyBorder="0" applyAlignment="0" applyProtection="0">
      <alignment vertical="center"/>
    </xf>
    <xf numFmtId="0" fontId="31" fillId="18" borderId="0" applyNumberFormat="0" applyBorder="0" applyAlignment="0" applyProtection="0">
      <alignment vertical="center"/>
    </xf>
    <xf numFmtId="0" fontId="36" fillId="0" borderId="0" applyNumberFormat="0" applyFill="0" applyBorder="0" applyAlignment="0" applyProtection="0">
      <alignment vertical="center"/>
    </xf>
    <xf numFmtId="9" fontId="26" fillId="0" borderId="0" applyFont="0" applyFill="0" applyBorder="0" applyAlignment="0" applyProtection="0">
      <alignment vertical="center"/>
    </xf>
    <xf numFmtId="0" fontId="29" fillId="0" borderId="0" applyNumberFormat="0" applyFill="0" applyBorder="0" applyAlignment="0" applyProtection="0">
      <alignment vertical="center"/>
    </xf>
    <xf numFmtId="0" fontId="26" fillId="10" borderId="7" applyNumberFormat="0" applyFont="0" applyAlignment="0" applyProtection="0">
      <alignment vertical="center"/>
    </xf>
    <xf numFmtId="0" fontId="31" fillId="13"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33" fillId="0" borderId="5" applyNumberFormat="0" applyFill="0" applyAlignment="0" applyProtection="0">
      <alignment vertical="center"/>
    </xf>
    <xf numFmtId="0" fontId="24" fillId="0" borderId="5" applyNumberFormat="0" applyFill="0" applyAlignment="0" applyProtection="0">
      <alignment vertical="center"/>
    </xf>
    <xf numFmtId="0" fontId="31" fillId="20" borderId="0" applyNumberFormat="0" applyBorder="0" applyAlignment="0" applyProtection="0">
      <alignment vertical="center"/>
    </xf>
    <xf numFmtId="0" fontId="28" fillId="0" borderId="9" applyNumberFormat="0" applyFill="0" applyAlignment="0" applyProtection="0">
      <alignment vertical="center"/>
    </xf>
    <xf numFmtId="0" fontId="31" fillId="22" borderId="0" applyNumberFormat="0" applyBorder="0" applyAlignment="0" applyProtection="0">
      <alignment vertical="center"/>
    </xf>
    <xf numFmtId="0" fontId="32" fillId="9" borderId="6" applyNumberFormat="0" applyAlignment="0" applyProtection="0">
      <alignment vertical="center"/>
    </xf>
    <xf numFmtId="0" fontId="39" fillId="9" borderId="10" applyNumberFormat="0" applyAlignment="0" applyProtection="0">
      <alignment vertical="center"/>
    </xf>
    <xf numFmtId="0" fontId="23" fillId="3" borderId="4" applyNumberFormat="0" applyAlignment="0" applyProtection="0">
      <alignment vertical="center"/>
    </xf>
    <xf numFmtId="0" fontId="22" fillId="24" borderId="0" applyNumberFormat="0" applyBorder="0" applyAlignment="0" applyProtection="0">
      <alignment vertical="center"/>
    </xf>
    <xf numFmtId="0" fontId="31" fillId="11" borderId="0" applyNumberFormat="0" applyBorder="0" applyAlignment="0" applyProtection="0">
      <alignment vertical="center"/>
    </xf>
    <xf numFmtId="0" fontId="40" fillId="0" borderId="11" applyNumberFormat="0" applyFill="0" applyAlignment="0" applyProtection="0">
      <alignment vertical="center"/>
    </xf>
    <xf numFmtId="0" fontId="34" fillId="0" borderId="8" applyNumberFormat="0" applyFill="0" applyAlignment="0" applyProtection="0">
      <alignment vertical="center"/>
    </xf>
    <xf numFmtId="0" fontId="41" fillId="26" borderId="0" applyNumberFormat="0" applyBorder="0" applyAlignment="0" applyProtection="0">
      <alignment vertical="center"/>
    </xf>
    <xf numFmtId="0" fontId="37" fillId="12" borderId="0" applyNumberFormat="0" applyBorder="0" applyAlignment="0" applyProtection="0">
      <alignment vertical="center"/>
    </xf>
    <xf numFmtId="0" fontId="22" fillId="27" borderId="0" applyNumberFormat="0" applyBorder="0" applyAlignment="0" applyProtection="0">
      <alignment vertical="center"/>
    </xf>
    <xf numFmtId="0" fontId="31" fillId="8" borderId="0" applyNumberFormat="0" applyBorder="0" applyAlignment="0" applyProtection="0">
      <alignment vertical="center"/>
    </xf>
    <xf numFmtId="0" fontId="22" fillId="15" borderId="0" applyNumberFormat="0" applyBorder="0" applyAlignment="0" applyProtection="0">
      <alignment vertical="center"/>
    </xf>
    <xf numFmtId="0" fontId="22" fillId="2" borderId="0" applyNumberFormat="0" applyBorder="0" applyAlignment="0" applyProtection="0">
      <alignment vertical="center"/>
    </xf>
    <xf numFmtId="0" fontId="22" fillId="25" borderId="0" applyNumberFormat="0" applyBorder="0" applyAlignment="0" applyProtection="0">
      <alignment vertical="center"/>
    </xf>
    <xf numFmtId="0" fontId="22" fillId="5" borderId="0" applyNumberFormat="0" applyBorder="0" applyAlignment="0" applyProtection="0">
      <alignment vertical="center"/>
    </xf>
    <xf numFmtId="0" fontId="31" fillId="7" borderId="0" applyNumberFormat="0" applyBorder="0" applyAlignment="0" applyProtection="0">
      <alignment vertical="center"/>
    </xf>
    <xf numFmtId="0" fontId="31" fillId="29" borderId="0" applyNumberFormat="0" applyBorder="0" applyAlignment="0" applyProtection="0">
      <alignment vertical="center"/>
    </xf>
    <xf numFmtId="0" fontId="22" fillId="23" borderId="0" applyNumberFormat="0" applyBorder="0" applyAlignment="0" applyProtection="0">
      <alignment vertical="center"/>
    </xf>
    <xf numFmtId="0" fontId="22" fillId="31" borderId="0" applyNumberFormat="0" applyBorder="0" applyAlignment="0" applyProtection="0">
      <alignment vertical="center"/>
    </xf>
    <xf numFmtId="0" fontId="31" fillId="19" borderId="0" applyNumberFormat="0" applyBorder="0" applyAlignment="0" applyProtection="0">
      <alignment vertical="center"/>
    </xf>
    <xf numFmtId="0" fontId="22" fillId="32" borderId="0" applyNumberFormat="0" applyBorder="0" applyAlignment="0" applyProtection="0">
      <alignment vertical="center"/>
    </xf>
    <xf numFmtId="0" fontId="31" fillId="17" borderId="0" applyNumberFormat="0" applyBorder="0" applyAlignment="0" applyProtection="0">
      <alignment vertical="center"/>
    </xf>
    <xf numFmtId="0" fontId="31" fillId="28" borderId="0" applyNumberFormat="0" applyBorder="0" applyAlignment="0" applyProtection="0">
      <alignment vertical="center"/>
    </xf>
    <xf numFmtId="0" fontId="22" fillId="30" borderId="0" applyNumberFormat="0" applyBorder="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0" fillId="0" borderId="0"/>
    <xf numFmtId="0" fontId="0" fillId="0" borderId="0"/>
  </cellStyleXfs>
  <cellXfs count="63">
    <xf numFmtId="0" fontId="0" fillId="0" borderId="0" xfId="0">
      <alignment vertical="center"/>
    </xf>
    <xf numFmtId="0" fontId="1" fillId="0" borderId="0" xfId="50" applyFont="1" applyFill="1">
      <alignment vertical="center"/>
    </xf>
    <xf numFmtId="0" fontId="2" fillId="0" borderId="0" xfId="50" applyFont="1" applyFill="1" applyAlignment="1" applyProtection="1">
      <alignment vertical="center" wrapText="1"/>
    </xf>
    <xf numFmtId="0" fontId="1" fillId="0" borderId="0" xfId="50" applyFont="1" applyFill="1" applyAlignment="1">
      <alignment vertical="center" wrapText="1"/>
    </xf>
    <xf numFmtId="0" fontId="2" fillId="0" borderId="0" xfId="50" applyFont="1" applyFill="1" applyAlignment="1">
      <alignment vertical="center" wrapText="1"/>
    </xf>
    <xf numFmtId="0" fontId="1" fillId="0" borderId="0" xfId="50" applyFont="1" applyFill="1" applyAlignment="1" applyProtection="1">
      <alignment vertical="center" wrapText="1"/>
    </xf>
    <xf numFmtId="0" fontId="3" fillId="0" borderId="0" xfId="50" applyFont="1" applyFill="1" applyAlignment="1" applyProtection="1">
      <alignment vertical="center" wrapText="1"/>
    </xf>
    <xf numFmtId="0" fontId="0" fillId="0" borderId="0" xfId="50" applyFill="1">
      <alignment vertical="center"/>
    </xf>
    <xf numFmtId="0" fontId="0" fillId="0" borderId="0" xfId="50" applyFill="1" applyAlignment="1">
      <alignment horizontal="center" vertical="center"/>
    </xf>
    <xf numFmtId="0" fontId="4" fillId="0" borderId="0" xfId="50" applyFont="1" applyFill="1">
      <alignment vertical="center"/>
    </xf>
    <xf numFmtId="0" fontId="5" fillId="0" borderId="0" xfId="50" applyFont="1" applyFill="1">
      <alignment vertical="center"/>
    </xf>
    <xf numFmtId="0" fontId="6" fillId="0" borderId="0" xfId="50" applyFont="1" applyFill="1" applyAlignment="1">
      <alignment horizontal="center" vertical="center" wrapText="1"/>
    </xf>
    <xf numFmtId="0" fontId="1" fillId="0" borderId="1" xfId="50"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2" xfId="50" applyFont="1" applyFill="1" applyBorder="1" applyAlignment="1">
      <alignment vertical="center"/>
    </xf>
    <xf numFmtId="0" fontId="1" fillId="0" borderId="2" xfId="50" applyFont="1" applyFill="1" applyBorder="1" applyAlignment="1">
      <alignment horizontal="justify" vertical="center"/>
    </xf>
    <xf numFmtId="1" fontId="7" fillId="0" borderId="2" xfId="50" applyNumberFormat="1" applyFont="1" applyFill="1" applyBorder="1" applyAlignment="1">
      <alignment horizontal="center" vertical="center" wrapText="1"/>
    </xf>
    <xf numFmtId="0" fontId="2" fillId="0" borderId="2" xfId="50" applyFont="1" applyFill="1" applyBorder="1" applyAlignment="1">
      <alignment horizontal="center" vertical="center" wrapText="1"/>
    </xf>
    <xf numFmtId="0" fontId="2" fillId="0" borderId="2" xfId="50" applyFont="1" applyFill="1" applyBorder="1" applyAlignment="1" applyProtection="1">
      <alignment horizontal="center" vertical="center" wrapText="1"/>
    </xf>
    <xf numFmtId="0" fontId="2" fillId="0" borderId="2" xfId="50" applyFont="1" applyFill="1" applyBorder="1" applyAlignment="1">
      <alignment vertical="center" wrapText="1"/>
    </xf>
    <xf numFmtId="0" fontId="2" fillId="0" borderId="2" xfId="50" applyFont="1" applyFill="1" applyBorder="1" applyAlignment="1" applyProtection="1">
      <alignment vertical="center" wrapText="1"/>
    </xf>
    <xf numFmtId="0" fontId="8" fillId="0" borderId="2" xfId="50" applyFont="1" applyFill="1" applyBorder="1" applyAlignment="1" applyProtection="1">
      <alignment horizontal="center" vertical="center" wrapText="1"/>
    </xf>
    <xf numFmtId="0" fontId="9" fillId="0" borderId="2" xfId="50" applyFont="1" applyFill="1" applyBorder="1" applyAlignment="1" applyProtection="1">
      <alignment horizontal="center" vertical="center" wrapText="1"/>
    </xf>
    <xf numFmtId="0" fontId="10" fillId="0" borderId="2" xfId="50" applyFont="1" applyFill="1" applyBorder="1" applyAlignment="1" applyProtection="1">
      <alignment horizontal="center" vertical="center" wrapText="1"/>
    </xf>
    <xf numFmtId="0" fontId="9" fillId="0" borderId="2" xfId="50" applyFont="1" applyFill="1" applyBorder="1" applyAlignment="1" applyProtection="1">
      <alignment vertical="center" wrapText="1"/>
    </xf>
    <xf numFmtId="0" fontId="1" fillId="0" borderId="2" xfId="50" applyFont="1" applyFill="1" applyBorder="1" applyAlignment="1">
      <alignment vertical="center" wrapText="1"/>
    </xf>
    <xf numFmtId="0" fontId="1" fillId="0" borderId="2" xfId="50" applyFont="1" applyFill="1" applyBorder="1" applyAlignment="1">
      <alignment horizontal="justify" vertical="center" wrapText="1"/>
    </xf>
    <xf numFmtId="0" fontId="7" fillId="0" borderId="2" xfId="50" applyFont="1" applyFill="1" applyBorder="1" applyAlignment="1">
      <alignment horizontal="center" vertical="center" wrapText="1"/>
    </xf>
    <xf numFmtId="0" fontId="8" fillId="0" borderId="2" xfId="50" applyFont="1" applyFill="1" applyBorder="1" applyAlignment="1">
      <alignment horizontal="center" vertical="center" wrapText="1"/>
    </xf>
    <xf numFmtId="0" fontId="9" fillId="0" borderId="2" xfId="50" applyFont="1" applyFill="1" applyBorder="1" applyAlignment="1">
      <alignment horizontal="justify" vertical="center" wrapText="1"/>
    </xf>
    <xf numFmtId="0" fontId="10" fillId="0" borderId="2" xfId="50" applyFont="1" applyFill="1" applyBorder="1" applyAlignment="1">
      <alignment horizontal="center" vertical="center" wrapText="1"/>
    </xf>
    <xf numFmtId="0" fontId="2" fillId="0" borderId="2" xfId="50" applyFont="1" applyFill="1" applyBorder="1" applyAlignment="1">
      <alignment horizontal="justify" vertical="center" wrapText="1"/>
    </xf>
    <xf numFmtId="0" fontId="9" fillId="0" borderId="2" xfId="50" applyFont="1" applyFill="1" applyBorder="1" applyAlignment="1" applyProtection="1">
      <alignment horizontal="left" vertical="center" wrapText="1"/>
    </xf>
    <xf numFmtId="0" fontId="1" fillId="0" borderId="2" xfId="50" applyFont="1" applyFill="1" applyBorder="1" applyAlignment="1" applyProtection="1">
      <alignment horizontal="center" vertical="center" wrapText="1"/>
    </xf>
    <xf numFmtId="0" fontId="1" fillId="0" borderId="2" xfId="50" applyFont="1" applyFill="1" applyBorder="1" applyAlignment="1" applyProtection="1">
      <alignment vertical="center" wrapText="1"/>
    </xf>
    <xf numFmtId="0" fontId="7" fillId="0" borderId="2" xfId="50" applyFont="1" applyFill="1" applyBorder="1" applyAlignment="1" applyProtection="1">
      <alignment horizontal="center" vertical="center" wrapText="1"/>
    </xf>
    <xf numFmtId="0" fontId="9" fillId="0" borderId="2" xfId="50" applyFont="1" applyFill="1" applyBorder="1" applyAlignment="1">
      <alignment vertical="center" wrapText="1"/>
    </xf>
    <xf numFmtId="0" fontId="11" fillId="0" borderId="2" xfId="50" applyFont="1" applyFill="1" applyBorder="1" applyAlignment="1" applyProtection="1">
      <alignment vertical="center" wrapText="1"/>
    </xf>
    <xf numFmtId="1" fontId="7" fillId="0" borderId="2" xfId="50" applyNumberFormat="1" applyFont="1" applyFill="1" applyBorder="1" applyAlignment="1" applyProtection="1">
      <alignment horizontal="center" vertical="center" wrapText="1"/>
    </xf>
    <xf numFmtId="0" fontId="12" fillId="0" borderId="2" xfId="50" applyFont="1" applyFill="1" applyBorder="1" applyAlignment="1">
      <alignment horizontal="center" vertical="center" wrapText="1"/>
    </xf>
    <xf numFmtId="1" fontId="8" fillId="0" borderId="2" xfId="50" applyNumberFormat="1" applyFont="1" applyFill="1" applyBorder="1" applyAlignment="1" applyProtection="1">
      <alignment horizontal="center" vertical="center" wrapText="1"/>
    </xf>
    <xf numFmtId="1" fontId="2" fillId="0" borderId="0" xfId="50" applyNumberFormat="1" applyFont="1" applyFill="1" applyAlignment="1" applyProtection="1">
      <alignment vertical="center" wrapText="1"/>
    </xf>
    <xf numFmtId="0" fontId="13" fillId="0" borderId="2" xfId="50" applyFont="1" applyFill="1" applyBorder="1" applyAlignment="1" applyProtection="1">
      <alignment horizontal="center" vertical="center" wrapText="1"/>
    </xf>
    <xf numFmtId="0" fontId="8" fillId="0" borderId="0" xfId="50" applyFont="1" applyFill="1" applyBorder="1" applyAlignment="1">
      <alignment horizontal="center" vertical="center" wrapText="1"/>
    </xf>
    <xf numFmtId="0" fontId="2" fillId="0" borderId="0" xfId="50" applyFont="1" applyFill="1" applyBorder="1" applyAlignment="1" applyProtection="1">
      <alignment horizontal="center" vertical="center" wrapText="1"/>
    </xf>
    <xf numFmtId="0" fontId="2" fillId="0" borderId="0" xfId="50" applyFont="1" applyFill="1" applyBorder="1" applyAlignment="1">
      <alignment vertical="center" wrapText="1"/>
    </xf>
    <xf numFmtId="0" fontId="0" fillId="0" borderId="0" xfId="51"/>
    <xf numFmtId="0" fontId="14" fillId="0" borderId="0" xfId="51" applyFont="1" applyAlignment="1">
      <alignment horizontal="left" vertical="center"/>
    </xf>
    <xf numFmtId="0" fontId="15" fillId="0" borderId="0" xfId="51" applyFont="1" applyAlignment="1">
      <alignment horizontal="center" vertical="center"/>
    </xf>
    <xf numFmtId="0" fontId="16" fillId="0" borderId="2" xfId="52" applyNumberFormat="1" applyFont="1" applyFill="1" applyBorder="1" applyAlignment="1">
      <alignment horizontal="center" vertical="center"/>
    </xf>
    <xf numFmtId="0" fontId="17" fillId="0" borderId="2" xfId="52" applyNumberFormat="1" applyFont="1" applyFill="1" applyBorder="1" applyAlignment="1">
      <alignment horizontal="center" vertical="center"/>
    </xf>
    <xf numFmtId="0" fontId="16" fillId="0" borderId="2" xfId="52" applyNumberFormat="1" applyFont="1" applyFill="1" applyBorder="1" applyAlignment="1">
      <alignment horizontal="center" vertical="center" wrapText="1"/>
    </xf>
    <xf numFmtId="0" fontId="18" fillId="0" borderId="2" xfId="52" applyNumberFormat="1" applyFont="1" applyFill="1" applyBorder="1" applyAlignment="1">
      <alignment horizontal="center" vertical="center"/>
    </xf>
    <xf numFmtId="2" fontId="19" fillId="0" borderId="2" xfId="52" applyNumberFormat="1" applyFont="1" applyFill="1" applyBorder="1" applyAlignment="1">
      <alignment horizontal="center" vertical="center"/>
    </xf>
    <xf numFmtId="0" fontId="19" fillId="0" borderId="2" xfId="51" applyFont="1" applyFill="1" applyBorder="1" applyAlignment="1">
      <alignment horizontal="center" vertical="center"/>
    </xf>
    <xf numFmtId="0" fontId="19" fillId="0" borderId="2" xfId="51" applyFont="1" applyBorder="1" applyAlignment="1">
      <alignment horizontal="center" vertical="center"/>
    </xf>
    <xf numFmtId="0" fontId="18" fillId="0" borderId="2" xfId="51" applyFont="1" applyFill="1" applyBorder="1" applyAlignment="1">
      <alignment horizontal="center" vertical="center"/>
    </xf>
    <xf numFmtId="2" fontId="19" fillId="0" borderId="2" xfId="51" applyNumberFormat="1" applyFont="1" applyFill="1" applyBorder="1" applyAlignment="1">
      <alignment horizontal="center" vertical="center"/>
    </xf>
    <xf numFmtId="0" fontId="20" fillId="0" borderId="0" xfId="51" applyFont="1"/>
    <xf numFmtId="0" fontId="18" fillId="0" borderId="2" xfId="51" applyFont="1" applyBorder="1" applyAlignment="1">
      <alignment horizontal="center" vertical="center"/>
    </xf>
    <xf numFmtId="2" fontId="19" fillId="0" borderId="2" xfId="51" applyNumberFormat="1" applyFont="1" applyBorder="1" applyAlignment="1">
      <alignment horizontal="center" vertical="center"/>
    </xf>
    <xf numFmtId="0" fontId="21" fillId="0" borderId="3" xfId="51" applyFont="1" applyFill="1" applyBorder="1" applyAlignment="1">
      <alignment vertical="center"/>
    </xf>
    <xf numFmtId="0" fontId="19" fillId="0" borderId="0" xfId="51" applyFont="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附件二狭义林下经济发展情况季度统计快报"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workbookViewId="0">
      <selection activeCell="A2" sqref="A2:E2"/>
    </sheetView>
  </sheetViews>
  <sheetFormatPr defaultColWidth="9" defaultRowHeight="14.25" outlineLevelCol="7"/>
  <cols>
    <col min="1" max="1" width="11.5" style="46" customWidth="1"/>
    <col min="2" max="5" width="17.25" style="46" customWidth="1"/>
    <col min="6" max="16384" width="9" style="46"/>
  </cols>
  <sheetData>
    <row r="1" ht="24" customHeight="1" spans="1:1">
      <c r="A1" s="47" t="s">
        <v>0</v>
      </c>
    </row>
    <row r="2" ht="27.75" customHeight="1" spans="1:5">
      <c r="A2" s="48" t="s">
        <v>1</v>
      </c>
      <c r="B2" s="48"/>
      <c r="C2" s="48"/>
      <c r="D2" s="48"/>
      <c r="E2" s="48"/>
    </row>
    <row r="3" ht="24.75" customHeight="1" spans="1:5">
      <c r="A3" s="49" t="s">
        <v>2</v>
      </c>
      <c r="B3" s="50" t="s">
        <v>3</v>
      </c>
      <c r="C3" s="49"/>
      <c r="D3" s="50" t="s">
        <v>4</v>
      </c>
      <c r="E3" s="49"/>
    </row>
    <row r="4" ht="24.75" customHeight="1" spans="1:5">
      <c r="A4" s="49"/>
      <c r="B4" s="51" t="s">
        <v>5</v>
      </c>
      <c r="C4" s="51" t="s">
        <v>6</v>
      </c>
      <c r="D4" s="51" t="s">
        <v>5</v>
      </c>
      <c r="E4" s="51" t="s">
        <v>6</v>
      </c>
    </row>
    <row r="5" ht="29.25" customHeight="1" spans="1:5">
      <c r="A5" s="52" t="s">
        <v>7</v>
      </c>
      <c r="B5" s="53">
        <v>6820.57361</v>
      </c>
      <c r="C5" s="53">
        <v>1235.6926</v>
      </c>
      <c r="D5" s="54">
        <v>7000</v>
      </c>
      <c r="E5" s="55">
        <v>1400</v>
      </c>
    </row>
    <row r="6" ht="29.25" customHeight="1" spans="1:8">
      <c r="A6" s="56" t="s">
        <v>8</v>
      </c>
      <c r="B6" s="57">
        <v>968.8612</v>
      </c>
      <c r="C6" s="57">
        <v>150.768927</v>
      </c>
      <c r="D6" s="54">
        <v>980</v>
      </c>
      <c r="E6" s="54">
        <v>163</v>
      </c>
      <c r="H6" s="58"/>
    </row>
    <row r="7" ht="29.25" customHeight="1" spans="1:5">
      <c r="A7" s="56" t="s">
        <v>9</v>
      </c>
      <c r="B7" s="57">
        <v>738.2606</v>
      </c>
      <c r="C7" s="57">
        <v>141.8397</v>
      </c>
      <c r="D7" s="54">
        <v>750</v>
      </c>
      <c r="E7" s="54">
        <v>152</v>
      </c>
    </row>
    <row r="8" ht="29.25" customHeight="1" spans="1:5">
      <c r="A8" s="56" t="s">
        <v>10</v>
      </c>
      <c r="B8" s="57">
        <v>336.605</v>
      </c>
      <c r="C8" s="57">
        <v>125.061165</v>
      </c>
      <c r="D8" s="54">
        <v>350</v>
      </c>
      <c r="E8" s="54">
        <v>136</v>
      </c>
    </row>
    <row r="9" ht="29.25" customHeight="1" spans="1:5">
      <c r="A9" s="56" t="s">
        <v>11</v>
      </c>
      <c r="B9" s="57">
        <v>802.05</v>
      </c>
      <c r="C9" s="57">
        <v>120.960931</v>
      </c>
      <c r="D9" s="54">
        <v>850</v>
      </c>
      <c r="E9" s="54">
        <v>134</v>
      </c>
    </row>
    <row r="10" ht="29.25" customHeight="1" spans="1:5">
      <c r="A10" s="56" t="s">
        <v>12</v>
      </c>
      <c r="B10" s="57">
        <v>1172.043</v>
      </c>
      <c r="C10" s="57">
        <v>92.618932</v>
      </c>
      <c r="D10" s="54">
        <v>1065</v>
      </c>
      <c r="E10" s="54">
        <v>106</v>
      </c>
    </row>
    <row r="11" ht="29.25" customHeight="1" spans="1:5">
      <c r="A11" s="56" t="s">
        <v>13</v>
      </c>
      <c r="B11" s="57">
        <v>350.5615</v>
      </c>
      <c r="C11" s="57">
        <v>87.03609</v>
      </c>
      <c r="D11" s="54">
        <v>350</v>
      </c>
      <c r="E11" s="54">
        <v>100</v>
      </c>
    </row>
    <row r="12" ht="29.25" customHeight="1" spans="1:5">
      <c r="A12" s="56" t="s">
        <v>14</v>
      </c>
      <c r="B12" s="57">
        <v>341.15</v>
      </c>
      <c r="C12" s="57">
        <v>83.5226</v>
      </c>
      <c r="D12" s="54">
        <v>350</v>
      </c>
      <c r="E12" s="54">
        <v>97</v>
      </c>
    </row>
    <row r="13" ht="29.25" customHeight="1" spans="1:5">
      <c r="A13" s="59" t="s">
        <v>15</v>
      </c>
      <c r="B13" s="60">
        <v>374.3636</v>
      </c>
      <c r="C13" s="60">
        <v>79.55</v>
      </c>
      <c r="D13" s="55">
        <v>400</v>
      </c>
      <c r="E13" s="54">
        <v>93</v>
      </c>
    </row>
    <row r="14" ht="29.25" customHeight="1" spans="1:5">
      <c r="A14" s="59" t="s">
        <v>16</v>
      </c>
      <c r="B14" s="60">
        <v>288.0048</v>
      </c>
      <c r="C14" s="60">
        <v>77.35657342</v>
      </c>
      <c r="D14" s="55">
        <v>350</v>
      </c>
      <c r="E14" s="54">
        <v>90</v>
      </c>
    </row>
    <row r="15" ht="29.25" customHeight="1" spans="1:5">
      <c r="A15" s="59" t="s">
        <v>17</v>
      </c>
      <c r="B15" s="60">
        <v>438.0577</v>
      </c>
      <c r="C15" s="60">
        <v>77.0392953</v>
      </c>
      <c r="D15" s="55">
        <v>450</v>
      </c>
      <c r="E15" s="54">
        <v>88</v>
      </c>
    </row>
    <row r="16" ht="29.25" customHeight="1" spans="1:5">
      <c r="A16" s="59" t="s">
        <v>18</v>
      </c>
      <c r="B16" s="60">
        <v>471.55</v>
      </c>
      <c r="C16" s="60">
        <v>66.077774</v>
      </c>
      <c r="D16" s="55">
        <v>500</v>
      </c>
      <c r="E16" s="54">
        <v>79</v>
      </c>
    </row>
    <row r="17" ht="29.25" customHeight="1" spans="1:5">
      <c r="A17" s="59" t="s">
        <v>19</v>
      </c>
      <c r="B17" s="60">
        <v>265.86</v>
      </c>
      <c r="C17" s="60">
        <v>56.72923</v>
      </c>
      <c r="D17" s="55">
        <v>300</v>
      </c>
      <c r="E17" s="54">
        <v>70</v>
      </c>
    </row>
    <row r="18" ht="29.25" customHeight="1" spans="1:5">
      <c r="A18" s="59" t="s">
        <v>20</v>
      </c>
      <c r="B18" s="60">
        <v>220.166</v>
      </c>
      <c r="C18" s="60">
        <v>49.08177</v>
      </c>
      <c r="D18" s="55">
        <v>250</v>
      </c>
      <c r="E18" s="54">
        <v>59</v>
      </c>
    </row>
    <row r="19" ht="29.25" customHeight="1" spans="1:5">
      <c r="A19" s="59" t="s">
        <v>21</v>
      </c>
      <c r="B19" s="60">
        <v>53.04021</v>
      </c>
      <c r="C19" s="60">
        <v>28.04963</v>
      </c>
      <c r="D19" s="55">
        <v>55</v>
      </c>
      <c r="E19" s="54">
        <v>33</v>
      </c>
    </row>
    <row r="20" ht="18.75" spans="1:5">
      <c r="A20" s="61" t="s">
        <v>22</v>
      </c>
      <c r="B20" s="62"/>
      <c r="C20" s="62"/>
      <c r="D20" s="62"/>
      <c r="E20" s="62"/>
    </row>
  </sheetData>
  <mergeCells count="4">
    <mergeCell ref="A2:E2"/>
    <mergeCell ref="B3:C3"/>
    <mergeCell ref="D3:E3"/>
    <mergeCell ref="A3:A4"/>
  </mergeCells>
  <printOptions horizontalCentered="1"/>
  <pageMargins left="0.708333333333333" right="0.708333333333333" top="1.33819444444444" bottom="0.944444444444444" header="0.314583333333333" footer="0.314583333333333"/>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7"/>
  <sheetViews>
    <sheetView workbookViewId="0">
      <selection activeCell="G38" sqref="G38"/>
    </sheetView>
  </sheetViews>
  <sheetFormatPr defaultColWidth="9" defaultRowHeight="14.25"/>
  <cols>
    <col min="1" max="1" width="5.375" style="7" customWidth="1"/>
    <col min="2" max="2" width="18.75" style="7" customWidth="1"/>
    <col min="3" max="3" width="23.75" style="7" customWidth="1"/>
    <col min="4" max="4" width="22" style="7" customWidth="1"/>
    <col min="5" max="5" width="15.625" style="7" customWidth="1"/>
    <col min="6" max="6" width="11.625" style="7" customWidth="1"/>
    <col min="7" max="7" width="42.75" style="7" customWidth="1"/>
    <col min="8" max="8" width="10.25" style="8" customWidth="1"/>
    <col min="9" max="9" width="9.875" style="7" customWidth="1"/>
    <col min="10" max="10" width="10.375" style="7" customWidth="1"/>
    <col min="11" max="11" width="6.75" style="7" customWidth="1"/>
    <col min="12" max="13" width="9" style="7"/>
    <col min="14" max="14" width="11.25" style="7" customWidth="1"/>
    <col min="15" max="257" width="9" style="7"/>
    <col min="258" max="258" width="17.75" style="7" customWidth="1"/>
    <col min="259" max="259" width="20.125" style="7" customWidth="1"/>
    <col min="260" max="260" width="18.25" style="7" customWidth="1"/>
    <col min="261" max="261" width="14.75" style="7" customWidth="1"/>
    <col min="262" max="262" width="14.375" style="7" customWidth="1"/>
    <col min="263" max="263" width="42.75" style="7" customWidth="1"/>
    <col min="264" max="264" width="8.875" style="7" customWidth="1"/>
    <col min="265" max="265" width="20" style="7" customWidth="1"/>
    <col min="266" max="266" width="12.75" style="7" customWidth="1"/>
    <col min="267" max="267" width="11.625" style="7" customWidth="1"/>
    <col min="268" max="513" width="9" style="7"/>
    <col min="514" max="514" width="17.75" style="7" customWidth="1"/>
    <col min="515" max="515" width="20.125" style="7" customWidth="1"/>
    <col min="516" max="516" width="18.25" style="7" customWidth="1"/>
    <col min="517" max="517" width="14.75" style="7" customWidth="1"/>
    <col min="518" max="518" width="14.375" style="7" customWidth="1"/>
    <col min="519" max="519" width="42.75" style="7" customWidth="1"/>
    <col min="520" max="520" width="8.875" style="7" customWidth="1"/>
    <col min="521" max="521" width="20" style="7" customWidth="1"/>
    <col min="522" max="522" width="12.75" style="7" customWidth="1"/>
    <col min="523" max="523" width="11.625" style="7" customWidth="1"/>
    <col min="524" max="769" width="9" style="7"/>
    <col min="770" max="770" width="17.75" style="7" customWidth="1"/>
    <col min="771" max="771" width="20.125" style="7" customWidth="1"/>
    <col min="772" max="772" width="18.25" style="7" customWidth="1"/>
    <col min="773" max="773" width="14.75" style="7" customWidth="1"/>
    <col min="774" max="774" width="14.375" style="7" customWidth="1"/>
    <col min="775" max="775" width="42.75" style="7" customWidth="1"/>
    <col min="776" max="776" width="8.875" style="7" customWidth="1"/>
    <col min="777" max="777" width="20" style="7" customWidth="1"/>
    <col min="778" max="778" width="12.75" style="7" customWidth="1"/>
    <col min="779" max="779" width="11.625" style="7" customWidth="1"/>
    <col min="780" max="1025" width="9" style="7"/>
    <col min="1026" max="1026" width="17.75" style="7" customWidth="1"/>
    <col min="1027" max="1027" width="20.125" style="7" customWidth="1"/>
    <col min="1028" max="1028" width="18.25" style="7" customWidth="1"/>
    <col min="1029" max="1029" width="14.75" style="7" customWidth="1"/>
    <col min="1030" max="1030" width="14.375" style="7" customWidth="1"/>
    <col min="1031" max="1031" width="42.75" style="7" customWidth="1"/>
    <col min="1032" max="1032" width="8.875" style="7" customWidth="1"/>
    <col min="1033" max="1033" width="20" style="7" customWidth="1"/>
    <col min="1034" max="1034" width="12.75" style="7" customWidth="1"/>
    <col min="1035" max="1035" width="11.625" style="7" customWidth="1"/>
    <col min="1036" max="1281" width="9" style="7"/>
    <col min="1282" max="1282" width="17.75" style="7" customWidth="1"/>
    <col min="1283" max="1283" width="20.125" style="7" customWidth="1"/>
    <col min="1284" max="1284" width="18.25" style="7" customWidth="1"/>
    <col min="1285" max="1285" width="14.75" style="7" customWidth="1"/>
    <col min="1286" max="1286" width="14.375" style="7" customWidth="1"/>
    <col min="1287" max="1287" width="42.75" style="7" customWidth="1"/>
    <col min="1288" max="1288" width="8.875" style="7" customWidth="1"/>
    <col min="1289" max="1289" width="20" style="7" customWidth="1"/>
    <col min="1290" max="1290" width="12.75" style="7" customWidth="1"/>
    <col min="1291" max="1291" width="11.625" style="7" customWidth="1"/>
    <col min="1292" max="1537" width="9" style="7"/>
    <col min="1538" max="1538" width="17.75" style="7" customWidth="1"/>
    <col min="1539" max="1539" width="20.125" style="7" customWidth="1"/>
    <col min="1540" max="1540" width="18.25" style="7" customWidth="1"/>
    <col min="1541" max="1541" width="14.75" style="7" customWidth="1"/>
    <col min="1542" max="1542" width="14.375" style="7" customWidth="1"/>
    <col min="1543" max="1543" width="42.75" style="7" customWidth="1"/>
    <col min="1544" max="1544" width="8.875" style="7" customWidth="1"/>
    <col min="1545" max="1545" width="20" style="7" customWidth="1"/>
    <col min="1546" max="1546" width="12.75" style="7" customWidth="1"/>
    <col min="1547" max="1547" width="11.625" style="7" customWidth="1"/>
    <col min="1548" max="1793" width="9" style="7"/>
    <col min="1794" max="1794" width="17.75" style="7" customWidth="1"/>
    <col min="1795" max="1795" width="20.125" style="7" customWidth="1"/>
    <col min="1796" max="1796" width="18.25" style="7" customWidth="1"/>
    <col min="1797" max="1797" width="14.75" style="7" customWidth="1"/>
    <col min="1798" max="1798" width="14.375" style="7" customWidth="1"/>
    <col min="1799" max="1799" width="42.75" style="7" customWidth="1"/>
    <col min="1800" max="1800" width="8.875" style="7" customWidth="1"/>
    <col min="1801" max="1801" width="20" style="7" customWidth="1"/>
    <col min="1802" max="1802" width="12.75" style="7" customWidth="1"/>
    <col min="1803" max="1803" width="11.625" style="7" customWidth="1"/>
    <col min="1804" max="2049" width="9" style="7"/>
    <col min="2050" max="2050" width="17.75" style="7" customWidth="1"/>
    <col min="2051" max="2051" width="20.125" style="7" customWidth="1"/>
    <col min="2052" max="2052" width="18.25" style="7" customWidth="1"/>
    <col min="2053" max="2053" width="14.75" style="7" customWidth="1"/>
    <col min="2054" max="2054" width="14.375" style="7" customWidth="1"/>
    <col min="2055" max="2055" width="42.75" style="7" customWidth="1"/>
    <col min="2056" max="2056" width="8.875" style="7" customWidth="1"/>
    <col min="2057" max="2057" width="20" style="7" customWidth="1"/>
    <col min="2058" max="2058" width="12.75" style="7" customWidth="1"/>
    <col min="2059" max="2059" width="11.625" style="7" customWidth="1"/>
    <col min="2060" max="2305" width="9" style="7"/>
    <col min="2306" max="2306" width="17.75" style="7" customWidth="1"/>
    <col min="2307" max="2307" width="20.125" style="7" customWidth="1"/>
    <col min="2308" max="2308" width="18.25" style="7" customWidth="1"/>
    <col min="2309" max="2309" width="14.75" style="7" customWidth="1"/>
    <col min="2310" max="2310" width="14.375" style="7" customWidth="1"/>
    <col min="2311" max="2311" width="42.75" style="7" customWidth="1"/>
    <col min="2312" max="2312" width="8.875" style="7" customWidth="1"/>
    <col min="2313" max="2313" width="20" style="7" customWidth="1"/>
    <col min="2314" max="2314" width="12.75" style="7" customWidth="1"/>
    <col min="2315" max="2315" width="11.625" style="7" customWidth="1"/>
    <col min="2316" max="2561" width="9" style="7"/>
    <col min="2562" max="2562" width="17.75" style="7" customWidth="1"/>
    <col min="2563" max="2563" width="20.125" style="7" customWidth="1"/>
    <col min="2564" max="2564" width="18.25" style="7" customWidth="1"/>
    <col min="2565" max="2565" width="14.75" style="7" customWidth="1"/>
    <col min="2566" max="2566" width="14.375" style="7" customWidth="1"/>
    <col min="2567" max="2567" width="42.75" style="7" customWidth="1"/>
    <col min="2568" max="2568" width="8.875" style="7" customWidth="1"/>
    <col min="2569" max="2569" width="20" style="7" customWidth="1"/>
    <col min="2570" max="2570" width="12.75" style="7" customWidth="1"/>
    <col min="2571" max="2571" width="11.625" style="7" customWidth="1"/>
    <col min="2572" max="2817" width="9" style="7"/>
    <col min="2818" max="2818" width="17.75" style="7" customWidth="1"/>
    <col min="2819" max="2819" width="20.125" style="7" customWidth="1"/>
    <col min="2820" max="2820" width="18.25" style="7" customWidth="1"/>
    <col min="2821" max="2821" width="14.75" style="7" customWidth="1"/>
    <col min="2822" max="2822" width="14.375" style="7" customWidth="1"/>
    <col min="2823" max="2823" width="42.75" style="7" customWidth="1"/>
    <col min="2824" max="2824" width="8.875" style="7" customWidth="1"/>
    <col min="2825" max="2825" width="20" style="7" customWidth="1"/>
    <col min="2826" max="2826" width="12.75" style="7" customWidth="1"/>
    <col min="2827" max="2827" width="11.625" style="7" customWidth="1"/>
    <col min="2828" max="3073" width="9" style="7"/>
    <col min="3074" max="3074" width="17.75" style="7" customWidth="1"/>
    <col min="3075" max="3075" width="20.125" style="7" customWidth="1"/>
    <col min="3076" max="3076" width="18.25" style="7" customWidth="1"/>
    <col min="3077" max="3077" width="14.75" style="7" customWidth="1"/>
    <col min="3078" max="3078" width="14.375" style="7" customWidth="1"/>
    <col min="3079" max="3079" width="42.75" style="7" customWidth="1"/>
    <col min="3080" max="3080" width="8.875" style="7" customWidth="1"/>
    <col min="3081" max="3081" width="20" style="7" customWidth="1"/>
    <col min="3082" max="3082" width="12.75" style="7" customWidth="1"/>
    <col min="3083" max="3083" width="11.625" style="7" customWidth="1"/>
    <col min="3084" max="3329" width="9" style="7"/>
    <col min="3330" max="3330" width="17.75" style="7" customWidth="1"/>
    <col min="3331" max="3331" width="20.125" style="7" customWidth="1"/>
    <col min="3332" max="3332" width="18.25" style="7" customWidth="1"/>
    <col min="3333" max="3333" width="14.75" style="7" customWidth="1"/>
    <col min="3334" max="3334" width="14.375" style="7" customWidth="1"/>
    <col min="3335" max="3335" width="42.75" style="7" customWidth="1"/>
    <col min="3336" max="3336" width="8.875" style="7" customWidth="1"/>
    <col min="3337" max="3337" width="20" style="7" customWidth="1"/>
    <col min="3338" max="3338" width="12.75" style="7" customWidth="1"/>
    <col min="3339" max="3339" width="11.625" style="7" customWidth="1"/>
    <col min="3340" max="3585" width="9" style="7"/>
    <col min="3586" max="3586" width="17.75" style="7" customWidth="1"/>
    <col min="3587" max="3587" width="20.125" style="7" customWidth="1"/>
    <col min="3588" max="3588" width="18.25" style="7" customWidth="1"/>
    <col min="3589" max="3589" width="14.75" style="7" customWidth="1"/>
    <col min="3590" max="3590" width="14.375" style="7" customWidth="1"/>
    <col min="3591" max="3591" width="42.75" style="7" customWidth="1"/>
    <col min="3592" max="3592" width="8.875" style="7" customWidth="1"/>
    <col min="3593" max="3593" width="20" style="7" customWidth="1"/>
    <col min="3594" max="3594" width="12.75" style="7" customWidth="1"/>
    <col min="3595" max="3595" width="11.625" style="7" customWidth="1"/>
    <col min="3596" max="3841" width="9" style="7"/>
    <col min="3842" max="3842" width="17.75" style="7" customWidth="1"/>
    <col min="3843" max="3843" width="20.125" style="7" customWidth="1"/>
    <col min="3844" max="3844" width="18.25" style="7" customWidth="1"/>
    <col min="3845" max="3845" width="14.75" style="7" customWidth="1"/>
    <col min="3846" max="3846" width="14.375" style="7" customWidth="1"/>
    <col min="3847" max="3847" width="42.75" style="7" customWidth="1"/>
    <col min="3848" max="3848" width="8.875" style="7" customWidth="1"/>
    <col min="3849" max="3849" width="20" style="7" customWidth="1"/>
    <col min="3850" max="3850" width="12.75" style="7" customWidth="1"/>
    <col min="3851" max="3851" width="11.625" style="7" customWidth="1"/>
    <col min="3852" max="4097" width="9" style="7"/>
    <col min="4098" max="4098" width="17.75" style="7" customWidth="1"/>
    <col min="4099" max="4099" width="20.125" style="7" customWidth="1"/>
    <col min="4100" max="4100" width="18.25" style="7" customWidth="1"/>
    <col min="4101" max="4101" width="14.75" style="7" customWidth="1"/>
    <col min="4102" max="4102" width="14.375" style="7" customWidth="1"/>
    <col min="4103" max="4103" width="42.75" style="7" customWidth="1"/>
    <col min="4104" max="4104" width="8.875" style="7" customWidth="1"/>
    <col min="4105" max="4105" width="20" style="7" customWidth="1"/>
    <col min="4106" max="4106" width="12.75" style="7" customWidth="1"/>
    <col min="4107" max="4107" width="11.625" style="7" customWidth="1"/>
    <col min="4108" max="4353" width="9" style="7"/>
    <col min="4354" max="4354" width="17.75" style="7" customWidth="1"/>
    <col min="4355" max="4355" width="20.125" style="7" customWidth="1"/>
    <col min="4356" max="4356" width="18.25" style="7" customWidth="1"/>
    <col min="4357" max="4357" width="14.75" style="7" customWidth="1"/>
    <col min="4358" max="4358" width="14.375" style="7" customWidth="1"/>
    <col min="4359" max="4359" width="42.75" style="7" customWidth="1"/>
    <col min="4360" max="4360" width="8.875" style="7" customWidth="1"/>
    <col min="4361" max="4361" width="20" style="7" customWidth="1"/>
    <col min="4362" max="4362" width="12.75" style="7" customWidth="1"/>
    <col min="4363" max="4363" width="11.625" style="7" customWidth="1"/>
    <col min="4364" max="4609" width="9" style="7"/>
    <col min="4610" max="4610" width="17.75" style="7" customWidth="1"/>
    <col min="4611" max="4611" width="20.125" style="7" customWidth="1"/>
    <col min="4612" max="4612" width="18.25" style="7" customWidth="1"/>
    <col min="4613" max="4613" width="14.75" style="7" customWidth="1"/>
    <col min="4614" max="4614" width="14.375" style="7" customWidth="1"/>
    <col min="4615" max="4615" width="42.75" style="7" customWidth="1"/>
    <col min="4616" max="4616" width="8.875" style="7" customWidth="1"/>
    <col min="4617" max="4617" width="20" style="7" customWidth="1"/>
    <col min="4618" max="4618" width="12.75" style="7" customWidth="1"/>
    <col min="4619" max="4619" width="11.625" style="7" customWidth="1"/>
    <col min="4620" max="4865" width="9" style="7"/>
    <col min="4866" max="4866" width="17.75" style="7" customWidth="1"/>
    <col min="4867" max="4867" width="20.125" style="7" customWidth="1"/>
    <col min="4868" max="4868" width="18.25" style="7" customWidth="1"/>
    <col min="4869" max="4869" width="14.75" style="7" customWidth="1"/>
    <col min="4870" max="4870" width="14.375" style="7" customWidth="1"/>
    <col min="4871" max="4871" width="42.75" style="7" customWidth="1"/>
    <col min="4872" max="4872" width="8.875" style="7" customWidth="1"/>
    <col min="4873" max="4873" width="20" style="7" customWidth="1"/>
    <col min="4874" max="4874" width="12.75" style="7" customWidth="1"/>
    <col min="4875" max="4875" width="11.625" style="7" customWidth="1"/>
    <col min="4876" max="5121" width="9" style="7"/>
    <col min="5122" max="5122" width="17.75" style="7" customWidth="1"/>
    <col min="5123" max="5123" width="20.125" style="7" customWidth="1"/>
    <col min="5124" max="5124" width="18.25" style="7" customWidth="1"/>
    <col min="5125" max="5125" width="14.75" style="7" customWidth="1"/>
    <col min="5126" max="5126" width="14.375" style="7" customWidth="1"/>
    <col min="5127" max="5127" width="42.75" style="7" customWidth="1"/>
    <col min="5128" max="5128" width="8.875" style="7" customWidth="1"/>
    <col min="5129" max="5129" width="20" style="7" customWidth="1"/>
    <col min="5130" max="5130" width="12.75" style="7" customWidth="1"/>
    <col min="5131" max="5131" width="11.625" style="7" customWidth="1"/>
    <col min="5132" max="5377" width="9" style="7"/>
    <col min="5378" max="5378" width="17.75" style="7" customWidth="1"/>
    <col min="5379" max="5379" width="20.125" style="7" customWidth="1"/>
    <col min="5380" max="5380" width="18.25" style="7" customWidth="1"/>
    <col min="5381" max="5381" width="14.75" style="7" customWidth="1"/>
    <col min="5382" max="5382" width="14.375" style="7" customWidth="1"/>
    <col min="5383" max="5383" width="42.75" style="7" customWidth="1"/>
    <col min="5384" max="5384" width="8.875" style="7" customWidth="1"/>
    <col min="5385" max="5385" width="20" style="7" customWidth="1"/>
    <col min="5386" max="5386" width="12.75" style="7" customWidth="1"/>
    <col min="5387" max="5387" width="11.625" style="7" customWidth="1"/>
    <col min="5388" max="5633" width="9" style="7"/>
    <col min="5634" max="5634" width="17.75" style="7" customWidth="1"/>
    <col min="5635" max="5635" width="20.125" style="7" customWidth="1"/>
    <col min="5636" max="5636" width="18.25" style="7" customWidth="1"/>
    <col min="5637" max="5637" width="14.75" style="7" customWidth="1"/>
    <col min="5638" max="5638" width="14.375" style="7" customWidth="1"/>
    <col min="5639" max="5639" width="42.75" style="7" customWidth="1"/>
    <col min="5640" max="5640" width="8.875" style="7" customWidth="1"/>
    <col min="5641" max="5641" width="20" style="7" customWidth="1"/>
    <col min="5642" max="5642" width="12.75" style="7" customWidth="1"/>
    <col min="5643" max="5643" width="11.625" style="7" customWidth="1"/>
    <col min="5644" max="5889" width="9" style="7"/>
    <col min="5890" max="5890" width="17.75" style="7" customWidth="1"/>
    <col min="5891" max="5891" width="20.125" style="7" customWidth="1"/>
    <col min="5892" max="5892" width="18.25" style="7" customWidth="1"/>
    <col min="5893" max="5893" width="14.75" style="7" customWidth="1"/>
    <col min="5894" max="5894" width="14.375" style="7" customWidth="1"/>
    <col min="5895" max="5895" width="42.75" style="7" customWidth="1"/>
    <col min="5896" max="5896" width="8.875" style="7" customWidth="1"/>
    <col min="5897" max="5897" width="20" style="7" customWidth="1"/>
    <col min="5898" max="5898" width="12.75" style="7" customWidth="1"/>
    <col min="5899" max="5899" width="11.625" style="7" customWidth="1"/>
    <col min="5900" max="6145" width="9" style="7"/>
    <col min="6146" max="6146" width="17.75" style="7" customWidth="1"/>
    <col min="6147" max="6147" width="20.125" style="7" customWidth="1"/>
    <col min="6148" max="6148" width="18.25" style="7" customWidth="1"/>
    <col min="6149" max="6149" width="14.75" style="7" customWidth="1"/>
    <col min="6150" max="6150" width="14.375" style="7" customWidth="1"/>
    <col min="6151" max="6151" width="42.75" style="7" customWidth="1"/>
    <col min="6152" max="6152" width="8.875" style="7" customWidth="1"/>
    <col min="6153" max="6153" width="20" style="7" customWidth="1"/>
    <col min="6154" max="6154" width="12.75" style="7" customWidth="1"/>
    <col min="6155" max="6155" width="11.625" style="7" customWidth="1"/>
    <col min="6156" max="6401" width="9" style="7"/>
    <col min="6402" max="6402" width="17.75" style="7" customWidth="1"/>
    <col min="6403" max="6403" width="20.125" style="7" customWidth="1"/>
    <col min="6404" max="6404" width="18.25" style="7" customWidth="1"/>
    <col min="6405" max="6405" width="14.75" style="7" customWidth="1"/>
    <col min="6406" max="6406" width="14.375" style="7" customWidth="1"/>
    <col min="6407" max="6407" width="42.75" style="7" customWidth="1"/>
    <col min="6408" max="6408" width="8.875" style="7" customWidth="1"/>
    <col min="6409" max="6409" width="20" style="7" customWidth="1"/>
    <col min="6410" max="6410" width="12.75" style="7" customWidth="1"/>
    <col min="6411" max="6411" width="11.625" style="7" customWidth="1"/>
    <col min="6412" max="6657" width="9" style="7"/>
    <col min="6658" max="6658" width="17.75" style="7" customWidth="1"/>
    <col min="6659" max="6659" width="20.125" style="7" customWidth="1"/>
    <col min="6660" max="6660" width="18.25" style="7" customWidth="1"/>
    <col min="6661" max="6661" width="14.75" style="7" customWidth="1"/>
    <col min="6662" max="6662" width="14.375" style="7" customWidth="1"/>
    <col min="6663" max="6663" width="42.75" style="7" customWidth="1"/>
    <col min="6664" max="6664" width="8.875" style="7" customWidth="1"/>
    <col min="6665" max="6665" width="20" style="7" customWidth="1"/>
    <col min="6666" max="6666" width="12.75" style="7" customWidth="1"/>
    <col min="6667" max="6667" width="11.625" style="7" customWidth="1"/>
    <col min="6668" max="6913" width="9" style="7"/>
    <col min="6914" max="6914" width="17.75" style="7" customWidth="1"/>
    <col min="6915" max="6915" width="20.125" style="7" customWidth="1"/>
    <col min="6916" max="6916" width="18.25" style="7" customWidth="1"/>
    <col min="6917" max="6917" width="14.75" style="7" customWidth="1"/>
    <col min="6918" max="6918" width="14.375" style="7" customWidth="1"/>
    <col min="6919" max="6919" width="42.75" style="7" customWidth="1"/>
    <col min="6920" max="6920" width="8.875" style="7" customWidth="1"/>
    <col min="6921" max="6921" width="20" style="7" customWidth="1"/>
    <col min="6922" max="6922" width="12.75" style="7" customWidth="1"/>
    <col min="6923" max="6923" width="11.625" style="7" customWidth="1"/>
    <col min="6924" max="7169" width="9" style="7"/>
    <col min="7170" max="7170" width="17.75" style="7" customWidth="1"/>
    <col min="7171" max="7171" width="20.125" style="7" customWidth="1"/>
    <col min="7172" max="7172" width="18.25" style="7" customWidth="1"/>
    <col min="7173" max="7173" width="14.75" style="7" customWidth="1"/>
    <col min="7174" max="7174" width="14.375" style="7" customWidth="1"/>
    <col min="7175" max="7175" width="42.75" style="7" customWidth="1"/>
    <col min="7176" max="7176" width="8.875" style="7" customWidth="1"/>
    <col min="7177" max="7177" width="20" style="7" customWidth="1"/>
    <col min="7178" max="7178" width="12.75" style="7" customWidth="1"/>
    <col min="7179" max="7179" width="11.625" style="7" customWidth="1"/>
    <col min="7180" max="7425" width="9" style="7"/>
    <col min="7426" max="7426" width="17.75" style="7" customWidth="1"/>
    <col min="7427" max="7427" width="20.125" style="7" customWidth="1"/>
    <col min="7428" max="7428" width="18.25" style="7" customWidth="1"/>
    <col min="7429" max="7429" width="14.75" style="7" customWidth="1"/>
    <col min="7430" max="7430" width="14.375" style="7" customWidth="1"/>
    <col min="7431" max="7431" width="42.75" style="7" customWidth="1"/>
    <col min="7432" max="7432" width="8.875" style="7" customWidth="1"/>
    <col min="7433" max="7433" width="20" style="7" customWidth="1"/>
    <col min="7434" max="7434" width="12.75" style="7" customWidth="1"/>
    <col min="7435" max="7435" width="11.625" style="7" customWidth="1"/>
    <col min="7436" max="7681" width="9" style="7"/>
    <col min="7682" max="7682" width="17.75" style="7" customWidth="1"/>
    <col min="7683" max="7683" width="20.125" style="7" customWidth="1"/>
    <col min="7684" max="7684" width="18.25" style="7" customWidth="1"/>
    <col min="7685" max="7685" width="14.75" style="7" customWidth="1"/>
    <col min="7686" max="7686" width="14.375" style="7" customWidth="1"/>
    <col min="7687" max="7687" width="42.75" style="7" customWidth="1"/>
    <col min="7688" max="7688" width="8.875" style="7" customWidth="1"/>
    <col min="7689" max="7689" width="20" style="7" customWidth="1"/>
    <col min="7690" max="7690" width="12.75" style="7" customWidth="1"/>
    <col min="7691" max="7691" width="11.625" style="7" customWidth="1"/>
    <col min="7692" max="7937" width="9" style="7"/>
    <col min="7938" max="7938" width="17.75" style="7" customWidth="1"/>
    <col min="7939" max="7939" width="20.125" style="7" customWidth="1"/>
    <col min="7940" max="7940" width="18.25" style="7" customWidth="1"/>
    <col min="7941" max="7941" width="14.75" style="7" customWidth="1"/>
    <col min="7942" max="7942" width="14.375" style="7" customWidth="1"/>
    <col min="7943" max="7943" width="42.75" style="7" customWidth="1"/>
    <col min="7944" max="7944" width="8.875" style="7" customWidth="1"/>
    <col min="7945" max="7945" width="20" style="7" customWidth="1"/>
    <col min="7946" max="7946" width="12.75" style="7" customWidth="1"/>
    <col min="7947" max="7947" width="11.625" style="7" customWidth="1"/>
    <col min="7948" max="8193" width="9" style="7"/>
    <col min="8194" max="8194" width="17.75" style="7" customWidth="1"/>
    <col min="8195" max="8195" width="20.125" style="7" customWidth="1"/>
    <col min="8196" max="8196" width="18.25" style="7" customWidth="1"/>
    <col min="8197" max="8197" width="14.75" style="7" customWidth="1"/>
    <col min="8198" max="8198" width="14.375" style="7" customWidth="1"/>
    <col min="8199" max="8199" width="42.75" style="7" customWidth="1"/>
    <col min="8200" max="8200" width="8.875" style="7" customWidth="1"/>
    <col min="8201" max="8201" width="20" style="7" customWidth="1"/>
    <col min="8202" max="8202" width="12.75" style="7" customWidth="1"/>
    <col min="8203" max="8203" width="11.625" style="7" customWidth="1"/>
    <col min="8204" max="8449" width="9" style="7"/>
    <col min="8450" max="8450" width="17.75" style="7" customWidth="1"/>
    <col min="8451" max="8451" width="20.125" style="7" customWidth="1"/>
    <col min="8452" max="8452" width="18.25" style="7" customWidth="1"/>
    <col min="8453" max="8453" width="14.75" style="7" customWidth="1"/>
    <col min="8454" max="8454" width="14.375" style="7" customWidth="1"/>
    <col min="8455" max="8455" width="42.75" style="7" customWidth="1"/>
    <col min="8456" max="8456" width="8.875" style="7" customWidth="1"/>
    <col min="8457" max="8457" width="20" style="7" customWidth="1"/>
    <col min="8458" max="8458" width="12.75" style="7" customWidth="1"/>
    <col min="8459" max="8459" width="11.625" style="7" customWidth="1"/>
    <col min="8460" max="8705" width="9" style="7"/>
    <col min="8706" max="8706" width="17.75" style="7" customWidth="1"/>
    <col min="8707" max="8707" width="20.125" style="7" customWidth="1"/>
    <col min="8708" max="8708" width="18.25" style="7" customWidth="1"/>
    <col min="8709" max="8709" width="14.75" style="7" customWidth="1"/>
    <col min="8710" max="8710" width="14.375" style="7" customWidth="1"/>
    <col min="8711" max="8711" width="42.75" style="7" customWidth="1"/>
    <col min="8712" max="8712" width="8.875" style="7" customWidth="1"/>
    <col min="8713" max="8713" width="20" style="7" customWidth="1"/>
    <col min="8714" max="8714" width="12.75" style="7" customWidth="1"/>
    <col min="8715" max="8715" width="11.625" style="7" customWidth="1"/>
    <col min="8716" max="8961" width="9" style="7"/>
    <col min="8962" max="8962" width="17.75" style="7" customWidth="1"/>
    <col min="8963" max="8963" width="20.125" style="7" customWidth="1"/>
    <col min="8964" max="8964" width="18.25" style="7" customWidth="1"/>
    <col min="8965" max="8965" width="14.75" style="7" customWidth="1"/>
    <col min="8966" max="8966" width="14.375" style="7" customWidth="1"/>
    <col min="8967" max="8967" width="42.75" style="7" customWidth="1"/>
    <col min="8968" max="8968" width="8.875" style="7" customWidth="1"/>
    <col min="8969" max="8969" width="20" style="7" customWidth="1"/>
    <col min="8970" max="8970" width="12.75" style="7" customWidth="1"/>
    <col min="8971" max="8971" width="11.625" style="7" customWidth="1"/>
    <col min="8972" max="9217" width="9" style="7"/>
    <col min="9218" max="9218" width="17.75" style="7" customWidth="1"/>
    <col min="9219" max="9219" width="20.125" style="7" customWidth="1"/>
    <col min="9220" max="9220" width="18.25" style="7" customWidth="1"/>
    <col min="9221" max="9221" width="14.75" style="7" customWidth="1"/>
    <col min="9222" max="9222" width="14.375" style="7" customWidth="1"/>
    <col min="9223" max="9223" width="42.75" style="7" customWidth="1"/>
    <col min="9224" max="9224" width="8.875" style="7" customWidth="1"/>
    <col min="9225" max="9225" width="20" style="7" customWidth="1"/>
    <col min="9226" max="9226" width="12.75" style="7" customWidth="1"/>
    <col min="9227" max="9227" width="11.625" style="7" customWidth="1"/>
    <col min="9228" max="9473" width="9" style="7"/>
    <col min="9474" max="9474" width="17.75" style="7" customWidth="1"/>
    <col min="9475" max="9475" width="20.125" style="7" customWidth="1"/>
    <col min="9476" max="9476" width="18.25" style="7" customWidth="1"/>
    <col min="9477" max="9477" width="14.75" style="7" customWidth="1"/>
    <col min="9478" max="9478" width="14.375" style="7" customWidth="1"/>
    <col min="9479" max="9479" width="42.75" style="7" customWidth="1"/>
    <col min="9480" max="9480" width="8.875" style="7" customWidth="1"/>
    <col min="9481" max="9481" width="20" style="7" customWidth="1"/>
    <col min="9482" max="9482" width="12.75" style="7" customWidth="1"/>
    <col min="9483" max="9483" width="11.625" style="7" customWidth="1"/>
    <col min="9484" max="9729" width="9" style="7"/>
    <col min="9730" max="9730" width="17.75" style="7" customWidth="1"/>
    <col min="9731" max="9731" width="20.125" style="7" customWidth="1"/>
    <col min="9732" max="9732" width="18.25" style="7" customWidth="1"/>
    <col min="9733" max="9733" width="14.75" style="7" customWidth="1"/>
    <col min="9734" max="9734" width="14.375" style="7" customWidth="1"/>
    <col min="9735" max="9735" width="42.75" style="7" customWidth="1"/>
    <col min="9736" max="9736" width="8.875" style="7" customWidth="1"/>
    <col min="9737" max="9737" width="20" style="7" customWidth="1"/>
    <col min="9738" max="9738" width="12.75" style="7" customWidth="1"/>
    <col min="9739" max="9739" width="11.625" style="7" customWidth="1"/>
    <col min="9740" max="9985" width="9" style="7"/>
    <col min="9986" max="9986" width="17.75" style="7" customWidth="1"/>
    <col min="9987" max="9987" width="20.125" style="7" customWidth="1"/>
    <col min="9988" max="9988" width="18.25" style="7" customWidth="1"/>
    <col min="9989" max="9989" width="14.75" style="7" customWidth="1"/>
    <col min="9990" max="9990" width="14.375" style="7" customWidth="1"/>
    <col min="9991" max="9991" width="42.75" style="7" customWidth="1"/>
    <col min="9992" max="9992" width="8.875" style="7" customWidth="1"/>
    <col min="9993" max="9993" width="20" style="7" customWidth="1"/>
    <col min="9994" max="9994" width="12.75" style="7" customWidth="1"/>
    <col min="9995" max="9995" width="11.625" style="7" customWidth="1"/>
    <col min="9996" max="10241" width="9" style="7"/>
    <col min="10242" max="10242" width="17.75" style="7" customWidth="1"/>
    <col min="10243" max="10243" width="20.125" style="7" customWidth="1"/>
    <col min="10244" max="10244" width="18.25" style="7" customWidth="1"/>
    <col min="10245" max="10245" width="14.75" style="7" customWidth="1"/>
    <col min="10246" max="10246" width="14.375" style="7" customWidth="1"/>
    <col min="10247" max="10247" width="42.75" style="7" customWidth="1"/>
    <col min="10248" max="10248" width="8.875" style="7" customWidth="1"/>
    <col min="10249" max="10249" width="20" style="7" customWidth="1"/>
    <col min="10250" max="10250" width="12.75" style="7" customWidth="1"/>
    <col min="10251" max="10251" width="11.625" style="7" customWidth="1"/>
    <col min="10252" max="10497" width="9" style="7"/>
    <col min="10498" max="10498" width="17.75" style="7" customWidth="1"/>
    <col min="10499" max="10499" width="20.125" style="7" customWidth="1"/>
    <col min="10500" max="10500" width="18.25" style="7" customWidth="1"/>
    <col min="10501" max="10501" width="14.75" style="7" customWidth="1"/>
    <col min="10502" max="10502" width="14.375" style="7" customWidth="1"/>
    <col min="10503" max="10503" width="42.75" style="7" customWidth="1"/>
    <col min="10504" max="10504" width="8.875" style="7" customWidth="1"/>
    <col min="10505" max="10505" width="20" style="7" customWidth="1"/>
    <col min="10506" max="10506" width="12.75" style="7" customWidth="1"/>
    <col min="10507" max="10507" width="11.625" style="7" customWidth="1"/>
    <col min="10508" max="10753" width="9" style="7"/>
    <col min="10754" max="10754" width="17.75" style="7" customWidth="1"/>
    <col min="10755" max="10755" width="20.125" style="7" customWidth="1"/>
    <col min="10756" max="10756" width="18.25" style="7" customWidth="1"/>
    <col min="10757" max="10757" width="14.75" style="7" customWidth="1"/>
    <col min="10758" max="10758" width="14.375" style="7" customWidth="1"/>
    <col min="10759" max="10759" width="42.75" style="7" customWidth="1"/>
    <col min="10760" max="10760" width="8.875" style="7" customWidth="1"/>
    <col min="10761" max="10761" width="20" style="7" customWidth="1"/>
    <col min="10762" max="10762" width="12.75" style="7" customWidth="1"/>
    <col min="10763" max="10763" width="11.625" style="7" customWidth="1"/>
    <col min="10764" max="11009" width="9" style="7"/>
    <col min="11010" max="11010" width="17.75" style="7" customWidth="1"/>
    <col min="11011" max="11011" width="20.125" style="7" customWidth="1"/>
    <col min="11012" max="11012" width="18.25" style="7" customWidth="1"/>
    <col min="11013" max="11013" width="14.75" style="7" customWidth="1"/>
    <col min="11014" max="11014" width="14.375" style="7" customWidth="1"/>
    <col min="11015" max="11015" width="42.75" style="7" customWidth="1"/>
    <col min="11016" max="11016" width="8.875" style="7" customWidth="1"/>
    <col min="11017" max="11017" width="20" style="7" customWidth="1"/>
    <col min="11018" max="11018" width="12.75" style="7" customWidth="1"/>
    <col min="11019" max="11019" width="11.625" style="7" customWidth="1"/>
    <col min="11020" max="11265" width="9" style="7"/>
    <col min="11266" max="11266" width="17.75" style="7" customWidth="1"/>
    <col min="11267" max="11267" width="20.125" style="7" customWidth="1"/>
    <col min="11268" max="11268" width="18.25" style="7" customWidth="1"/>
    <col min="11269" max="11269" width="14.75" style="7" customWidth="1"/>
    <col min="11270" max="11270" width="14.375" style="7" customWidth="1"/>
    <col min="11271" max="11271" width="42.75" style="7" customWidth="1"/>
    <col min="11272" max="11272" width="8.875" style="7" customWidth="1"/>
    <col min="11273" max="11273" width="20" style="7" customWidth="1"/>
    <col min="11274" max="11274" width="12.75" style="7" customWidth="1"/>
    <col min="11275" max="11275" width="11.625" style="7" customWidth="1"/>
    <col min="11276" max="11521" width="9" style="7"/>
    <col min="11522" max="11522" width="17.75" style="7" customWidth="1"/>
    <col min="11523" max="11523" width="20.125" style="7" customWidth="1"/>
    <col min="11524" max="11524" width="18.25" style="7" customWidth="1"/>
    <col min="11525" max="11525" width="14.75" style="7" customWidth="1"/>
    <col min="11526" max="11526" width="14.375" style="7" customWidth="1"/>
    <col min="11527" max="11527" width="42.75" style="7" customWidth="1"/>
    <col min="11528" max="11528" width="8.875" style="7" customWidth="1"/>
    <col min="11529" max="11529" width="20" style="7" customWidth="1"/>
    <col min="11530" max="11530" width="12.75" style="7" customWidth="1"/>
    <col min="11531" max="11531" width="11.625" style="7" customWidth="1"/>
    <col min="11532" max="11777" width="9" style="7"/>
    <col min="11778" max="11778" width="17.75" style="7" customWidth="1"/>
    <col min="11779" max="11779" width="20.125" style="7" customWidth="1"/>
    <col min="11780" max="11780" width="18.25" style="7" customWidth="1"/>
    <col min="11781" max="11781" width="14.75" style="7" customWidth="1"/>
    <col min="11782" max="11782" width="14.375" style="7" customWidth="1"/>
    <col min="11783" max="11783" width="42.75" style="7" customWidth="1"/>
    <col min="11784" max="11784" width="8.875" style="7" customWidth="1"/>
    <col min="11785" max="11785" width="20" style="7" customWidth="1"/>
    <col min="11786" max="11786" width="12.75" style="7" customWidth="1"/>
    <col min="11787" max="11787" width="11.625" style="7" customWidth="1"/>
    <col min="11788" max="12033" width="9" style="7"/>
    <col min="12034" max="12034" width="17.75" style="7" customWidth="1"/>
    <col min="12035" max="12035" width="20.125" style="7" customWidth="1"/>
    <col min="12036" max="12036" width="18.25" style="7" customWidth="1"/>
    <col min="12037" max="12037" width="14.75" style="7" customWidth="1"/>
    <col min="12038" max="12038" width="14.375" style="7" customWidth="1"/>
    <col min="12039" max="12039" width="42.75" style="7" customWidth="1"/>
    <col min="12040" max="12040" width="8.875" style="7" customWidth="1"/>
    <col min="12041" max="12041" width="20" style="7" customWidth="1"/>
    <col min="12042" max="12042" width="12.75" style="7" customWidth="1"/>
    <col min="12043" max="12043" width="11.625" style="7" customWidth="1"/>
    <col min="12044" max="12289" width="9" style="7"/>
    <col min="12290" max="12290" width="17.75" style="7" customWidth="1"/>
    <col min="12291" max="12291" width="20.125" style="7" customWidth="1"/>
    <col min="12292" max="12292" width="18.25" style="7" customWidth="1"/>
    <col min="12293" max="12293" width="14.75" style="7" customWidth="1"/>
    <col min="12294" max="12294" width="14.375" style="7" customWidth="1"/>
    <col min="12295" max="12295" width="42.75" style="7" customWidth="1"/>
    <col min="12296" max="12296" width="8.875" style="7" customWidth="1"/>
    <col min="12297" max="12297" width="20" style="7" customWidth="1"/>
    <col min="12298" max="12298" width="12.75" style="7" customWidth="1"/>
    <col min="12299" max="12299" width="11.625" style="7" customWidth="1"/>
    <col min="12300" max="12545" width="9" style="7"/>
    <col min="12546" max="12546" width="17.75" style="7" customWidth="1"/>
    <col min="12547" max="12547" width="20.125" style="7" customWidth="1"/>
    <col min="12548" max="12548" width="18.25" style="7" customWidth="1"/>
    <col min="12549" max="12549" width="14.75" style="7" customWidth="1"/>
    <col min="12550" max="12550" width="14.375" style="7" customWidth="1"/>
    <col min="12551" max="12551" width="42.75" style="7" customWidth="1"/>
    <col min="12552" max="12552" width="8.875" style="7" customWidth="1"/>
    <col min="12553" max="12553" width="20" style="7" customWidth="1"/>
    <col min="12554" max="12554" width="12.75" style="7" customWidth="1"/>
    <col min="12555" max="12555" width="11.625" style="7" customWidth="1"/>
    <col min="12556" max="12801" width="9" style="7"/>
    <col min="12802" max="12802" width="17.75" style="7" customWidth="1"/>
    <col min="12803" max="12803" width="20.125" style="7" customWidth="1"/>
    <col min="12804" max="12804" width="18.25" style="7" customWidth="1"/>
    <col min="12805" max="12805" width="14.75" style="7" customWidth="1"/>
    <col min="12806" max="12806" width="14.375" style="7" customWidth="1"/>
    <col min="12807" max="12807" width="42.75" style="7" customWidth="1"/>
    <col min="12808" max="12808" width="8.875" style="7" customWidth="1"/>
    <col min="12809" max="12809" width="20" style="7" customWidth="1"/>
    <col min="12810" max="12810" width="12.75" style="7" customWidth="1"/>
    <col min="12811" max="12811" width="11.625" style="7" customWidth="1"/>
    <col min="12812" max="13057" width="9" style="7"/>
    <col min="13058" max="13058" width="17.75" style="7" customWidth="1"/>
    <col min="13059" max="13059" width="20.125" style="7" customWidth="1"/>
    <col min="13060" max="13060" width="18.25" style="7" customWidth="1"/>
    <col min="13061" max="13061" width="14.75" style="7" customWidth="1"/>
    <col min="13062" max="13062" width="14.375" style="7" customWidth="1"/>
    <col min="13063" max="13063" width="42.75" style="7" customWidth="1"/>
    <col min="13064" max="13064" width="8.875" style="7" customWidth="1"/>
    <col min="13065" max="13065" width="20" style="7" customWidth="1"/>
    <col min="13066" max="13066" width="12.75" style="7" customWidth="1"/>
    <col min="13067" max="13067" width="11.625" style="7" customWidth="1"/>
    <col min="13068" max="13313" width="9" style="7"/>
    <col min="13314" max="13314" width="17.75" style="7" customWidth="1"/>
    <col min="13315" max="13315" width="20.125" style="7" customWidth="1"/>
    <col min="13316" max="13316" width="18.25" style="7" customWidth="1"/>
    <col min="13317" max="13317" width="14.75" style="7" customWidth="1"/>
    <col min="13318" max="13318" width="14.375" style="7" customWidth="1"/>
    <col min="13319" max="13319" width="42.75" style="7" customWidth="1"/>
    <col min="13320" max="13320" width="8.875" style="7" customWidth="1"/>
    <col min="13321" max="13321" width="20" style="7" customWidth="1"/>
    <col min="13322" max="13322" width="12.75" style="7" customWidth="1"/>
    <col min="13323" max="13323" width="11.625" style="7" customWidth="1"/>
    <col min="13324" max="13569" width="9" style="7"/>
    <col min="13570" max="13570" width="17.75" style="7" customWidth="1"/>
    <col min="13571" max="13571" width="20.125" style="7" customWidth="1"/>
    <col min="13572" max="13572" width="18.25" style="7" customWidth="1"/>
    <col min="13573" max="13573" width="14.75" style="7" customWidth="1"/>
    <col min="13574" max="13574" width="14.375" style="7" customWidth="1"/>
    <col min="13575" max="13575" width="42.75" style="7" customWidth="1"/>
    <col min="13576" max="13576" width="8.875" style="7" customWidth="1"/>
    <col min="13577" max="13577" width="20" style="7" customWidth="1"/>
    <col min="13578" max="13578" width="12.75" style="7" customWidth="1"/>
    <col min="13579" max="13579" width="11.625" style="7" customWidth="1"/>
    <col min="13580" max="13825" width="9" style="7"/>
    <col min="13826" max="13826" width="17.75" style="7" customWidth="1"/>
    <col min="13827" max="13827" width="20.125" style="7" customWidth="1"/>
    <col min="13828" max="13828" width="18.25" style="7" customWidth="1"/>
    <col min="13829" max="13829" width="14.75" style="7" customWidth="1"/>
    <col min="13830" max="13830" width="14.375" style="7" customWidth="1"/>
    <col min="13831" max="13831" width="42.75" style="7" customWidth="1"/>
    <col min="13832" max="13832" width="8.875" style="7" customWidth="1"/>
    <col min="13833" max="13833" width="20" style="7" customWidth="1"/>
    <col min="13834" max="13834" width="12.75" style="7" customWidth="1"/>
    <col min="13835" max="13835" width="11.625" style="7" customWidth="1"/>
    <col min="13836" max="14081" width="9" style="7"/>
    <col min="14082" max="14082" width="17.75" style="7" customWidth="1"/>
    <col min="14083" max="14083" width="20.125" style="7" customWidth="1"/>
    <col min="14084" max="14084" width="18.25" style="7" customWidth="1"/>
    <col min="14085" max="14085" width="14.75" style="7" customWidth="1"/>
    <col min="14086" max="14086" width="14.375" style="7" customWidth="1"/>
    <col min="14087" max="14087" width="42.75" style="7" customWidth="1"/>
    <col min="14088" max="14088" width="8.875" style="7" customWidth="1"/>
    <col min="14089" max="14089" width="20" style="7" customWidth="1"/>
    <col min="14090" max="14090" width="12.75" style="7" customWidth="1"/>
    <col min="14091" max="14091" width="11.625" style="7" customWidth="1"/>
    <col min="14092" max="14337" width="9" style="7"/>
    <col min="14338" max="14338" width="17.75" style="7" customWidth="1"/>
    <col min="14339" max="14339" width="20.125" style="7" customWidth="1"/>
    <col min="14340" max="14340" width="18.25" style="7" customWidth="1"/>
    <col min="14341" max="14341" width="14.75" style="7" customWidth="1"/>
    <col min="14342" max="14342" width="14.375" style="7" customWidth="1"/>
    <col min="14343" max="14343" width="42.75" style="7" customWidth="1"/>
    <col min="14344" max="14344" width="8.875" style="7" customWidth="1"/>
    <col min="14345" max="14345" width="20" style="7" customWidth="1"/>
    <col min="14346" max="14346" width="12.75" style="7" customWidth="1"/>
    <col min="14347" max="14347" width="11.625" style="7" customWidth="1"/>
    <col min="14348" max="14593" width="9" style="7"/>
    <col min="14594" max="14594" width="17.75" style="7" customWidth="1"/>
    <col min="14595" max="14595" width="20.125" style="7" customWidth="1"/>
    <col min="14596" max="14596" width="18.25" style="7" customWidth="1"/>
    <col min="14597" max="14597" width="14.75" style="7" customWidth="1"/>
    <col min="14598" max="14598" width="14.375" style="7" customWidth="1"/>
    <col min="14599" max="14599" width="42.75" style="7" customWidth="1"/>
    <col min="14600" max="14600" width="8.875" style="7" customWidth="1"/>
    <col min="14601" max="14601" width="20" style="7" customWidth="1"/>
    <col min="14602" max="14602" width="12.75" style="7" customWidth="1"/>
    <col min="14603" max="14603" width="11.625" style="7" customWidth="1"/>
    <col min="14604" max="14849" width="9" style="7"/>
    <col min="14850" max="14850" width="17.75" style="7" customWidth="1"/>
    <col min="14851" max="14851" width="20.125" style="7" customWidth="1"/>
    <col min="14852" max="14852" width="18.25" style="7" customWidth="1"/>
    <col min="14853" max="14853" width="14.75" style="7" customWidth="1"/>
    <col min="14854" max="14854" width="14.375" style="7" customWidth="1"/>
    <col min="14855" max="14855" width="42.75" style="7" customWidth="1"/>
    <col min="14856" max="14856" width="8.875" style="7" customWidth="1"/>
    <col min="14857" max="14857" width="20" style="7" customWidth="1"/>
    <col min="14858" max="14858" width="12.75" style="7" customWidth="1"/>
    <col min="14859" max="14859" width="11.625" style="7" customWidth="1"/>
    <col min="14860" max="15105" width="9" style="7"/>
    <col min="15106" max="15106" width="17.75" style="7" customWidth="1"/>
    <col min="15107" max="15107" width="20.125" style="7" customWidth="1"/>
    <col min="15108" max="15108" width="18.25" style="7" customWidth="1"/>
    <col min="15109" max="15109" width="14.75" style="7" customWidth="1"/>
    <col min="15110" max="15110" width="14.375" style="7" customWidth="1"/>
    <col min="15111" max="15111" width="42.75" style="7" customWidth="1"/>
    <col min="15112" max="15112" width="8.875" style="7" customWidth="1"/>
    <col min="15113" max="15113" width="20" style="7" customWidth="1"/>
    <col min="15114" max="15114" width="12.75" style="7" customWidth="1"/>
    <col min="15115" max="15115" width="11.625" style="7" customWidth="1"/>
    <col min="15116" max="15361" width="9" style="7"/>
    <col min="15362" max="15362" width="17.75" style="7" customWidth="1"/>
    <col min="15363" max="15363" width="20.125" style="7" customWidth="1"/>
    <col min="15364" max="15364" width="18.25" style="7" customWidth="1"/>
    <col min="15365" max="15365" width="14.75" style="7" customWidth="1"/>
    <col min="15366" max="15366" width="14.375" style="7" customWidth="1"/>
    <col min="15367" max="15367" width="42.75" style="7" customWidth="1"/>
    <col min="15368" max="15368" width="8.875" style="7" customWidth="1"/>
    <col min="15369" max="15369" width="20" style="7" customWidth="1"/>
    <col min="15370" max="15370" width="12.75" style="7" customWidth="1"/>
    <col min="15371" max="15371" width="11.625" style="7" customWidth="1"/>
    <col min="15372" max="15617" width="9" style="7"/>
    <col min="15618" max="15618" width="17.75" style="7" customWidth="1"/>
    <col min="15619" max="15619" width="20.125" style="7" customWidth="1"/>
    <col min="15620" max="15620" width="18.25" style="7" customWidth="1"/>
    <col min="15621" max="15621" width="14.75" style="7" customWidth="1"/>
    <col min="15622" max="15622" width="14.375" style="7" customWidth="1"/>
    <col min="15623" max="15623" width="42.75" style="7" customWidth="1"/>
    <col min="15624" max="15624" width="8.875" style="7" customWidth="1"/>
    <col min="15625" max="15625" width="20" style="7" customWidth="1"/>
    <col min="15626" max="15626" width="12.75" style="7" customWidth="1"/>
    <col min="15627" max="15627" width="11.625" style="7" customWidth="1"/>
    <col min="15628" max="15873" width="9" style="7"/>
    <col min="15874" max="15874" width="17.75" style="7" customWidth="1"/>
    <col min="15875" max="15875" width="20.125" style="7" customWidth="1"/>
    <col min="15876" max="15876" width="18.25" style="7" customWidth="1"/>
    <col min="15877" max="15877" width="14.75" style="7" customWidth="1"/>
    <col min="15878" max="15878" width="14.375" style="7" customWidth="1"/>
    <col min="15879" max="15879" width="42.75" style="7" customWidth="1"/>
    <col min="15880" max="15880" width="8.875" style="7" customWidth="1"/>
    <col min="15881" max="15881" width="20" style="7" customWidth="1"/>
    <col min="15882" max="15882" width="12.75" style="7" customWidth="1"/>
    <col min="15883" max="15883" width="11.625" style="7" customWidth="1"/>
    <col min="15884" max="16129" width="9" style="7"/>
    <col min="16130" max="16130" width="17.75" style="7" customWidth="1"/>
    <col min="16131" max="16131" width="20.125" style="7" customWidth="1"/>
    <col min="16132" max="16132" width="18.25" style="7" customWidth="1"/>
    <col min="16133" max="16133" width="14.75" style="7" customWidth="1"/>
    <col min="16134" max="16134" width="14.375" style="7" customWidth="1"/>
    <col min="16135" max="16135" width="42.75" style="7" customWidth="1"/>
    <col min="16136" max="16136" width="8.875" style="7" customWidth="1"/>
    <col min="16137" max="16137" width="20" style="7" customWidth="1"/>
    <col min="16138" max="16138" width="12.75" style="7" customWidth="1"/>
    <col min="16139" max="16139" width="11.625" style="7" customWidth="1"/>
    <col min="16140" max="16384" width="9" style="7"/>
  </cols>
  <sheetData>
    <row r="1" ht="20.25" spans="1:2">
      <c r="A1" s="9" t="s">
        <v>23</v>
      </c>
      <c r="B1" s="10"/>
    </row>
    <row r="2" ht="32.25" customHeight="1" spans="1:11">
      <c r="A2" s="11" t="s">
        <v>24</v>
      </c>
      <c r="B2" s="11"/>
      <c r="C2" s="11"/>
      <c r="D2" s="11"/>
      <c r="E2" s="11"/>
      <c r="F2" s="11"/>
      <c r="G2" s="11"/>
      <c r="H2" s="11"/>
      <c r="I2" s="11"/>
      <c r="J2" s="11"/>
      <c r="K2" s="11"/>
    </row>
    <row r="3" s="1" customFormat="1" ht="36.75" customHeight="1" spans="1:11">
      <c r="A3" s="12" t="s">
        <v>25</v>
      </c>
      <c r="B3" s="12" t="s">
        <v>26</v>
      </c>
      <c r="C3" s="12" t="s">
        <v>27</v>
      </c>
      <c r="D3" s="12" t="s">
        <v>28</v>
      </c>
      <c r="E3" s="12" t="s">
        <v>29</v>
      </c>
      <c r="F3" s="12" t="s">
        <v>30</v>
      </c>
      <c r="G3" s="13" t="s">
        <v>31</v>
      </c>
      <c r="H3" s="13" t="s">
        <v>32</v>
      </c>
      <c r="I3" s="13" t="s">
        <v>33</v>
      </c>
      <c r="J3" s="25" t="s">
        <v>34</v>
      </c>
      <c r="K3" s="39" t="s">
        <v>35</v>
      </c>
    </row>
    <row r="4" s="1" customFormat="1" ht="24.75" customHeight="1" spans="1:11">
      <c r="A4" s="13"/>
      <c r="B4" s="13" t="s">
        <v>36</v>
      </c>
      <c r="C4" s="13"/>
      <c r="D4" s="13"/>
      <c r="E4" s="13"/>
      <c r="F4" s="14"/>
      <c r="G4" s="15"/>
      <c r="H4" s="16">
        <f>SUM(H21,H29,H41,H45,H59,H64,H74,H80,H84,H97,H108,H126,H138,H173)</f>
        <v>636075</v>
      </c>
      <c r="I4" s="16">
        <f>SUM(I21,I29,I41,I45,I59,I64,I74,I80,I84,I97,I108,I126,I138,I173)</f>
        <v>875729.521</v>
      </c>
      <c r="J4" s="16">
        <f>SUM(J21,J29,J41,J45,J59,J64,J74,J80,J84,J97,J108,J126,J138,J173)</f>
        <v>851769.521</v>
      </c>
      <c r="K4" s="13"/>
    </row>
    <row r="5" s="2" customFormat="1" ht="75.75" customHeight="1" spans="1:15">
      <c r="A5" s="17"/>
      <c r="B5" s="18" t="s">
        <v>37</v>
      </c>
      <c r="C5" s="19" t="s">
        <v>38</v>
      </c>
      <c r="D5" s="20"/>
      <c r="E5" s="20" t="s">
        <v>39</v>
      </c>
      <c r="F5" s="19" t="s">
        <v>40</v>
      </c>
      <c r="G5" s="18" t="s">
        <v>41</v>
      </c>
      <c r="H5" s="21">
        <f>342641-1800</f>
        <v>340841</v>
      </c>
      <c r="I5" s="40">
        <f>420944-240000+24000-270</f>
        <v>204674</v>
      </c>
      <c r="J5" s="40">
        <f>I5-9300+500-1100</f>
        <v>194774</v>
      </c>
      <c r="K5" s="18"/>
      <c r="N5" s="41"/>
      <c r="O5" s="41"/>
    </row>
    <row r="6" s="2" customFormat="1" ht="26.25" customHeight="1" spans="1:13">
      <c r="A6" s="17"/>
      <c r="B6" s="18" t="s">
        <v>37</v>
      </c>
      <c r="C6" s="19" t="s">
        <v>42</v>
      </c>
      <c r="D6" s="20"/>
      <c r="E6" s="20" t="s">
        <v>43</v>
      </c>
      <c r="F6" s="19" t="s">
        <v>40</v>
      </c>
      <c r="G6" s="18"/>
      <c r="H6" s="21">
        <v>5300</v>
      </c>
      <c r="I6" s="21">
        <v>6839</v>
      </c>
      <c r="J6" s="40">
        <f t="shared" ref="J6:J18" si="0">I6</f>
        <v>6839</v>
      </c>
      <c r="K6" s="18"/>
      <c r="M6" s="4"/>
    </row>
    <row r="7" s="2" customFormat="1" ht="26.25" customHeight="1" spans="1:13">
      <c r="A7" s="17"/>
      <c r="B7" s="18" t="s">
        <v>37</v>
      </c>
      <c r="C7" s="19" t="s">
        <v>44</v>
      </c>
      <c r="D7" s="20"/>
      <c r="E7" s="20" t="s">
        <v>45</v>
      </c>
      <c r="F7" s="19" t="s">
        <v>46</v>
      </c>
      <c r="G7" s="18"/>
      <c r="H7" s="21">
        <v>600</v>
      </c>
      <c r="I7" s="21">
        <v>700</v>
      </c>
      <c r="J7" s="40">
        <f t="shared" si="0"/>
        <v>700</v>
      </c>
      <c r="K7" s="18"/>
      <c r="M7" s="4"/>
    </row>
    <row r="8" s="2" customFormat="1" ht="26.25" customHeight="1" spans="1:11">
      <c r="A8" s="17"/>
      <c r="B8" s="18" t="s">
        <v>37</v>
      </c>
      <c r="C8" s="19" t="s">
        <v>47</v>
      </c>
      <c r="D8" s="20"/>
      <c r="E8" s="20" t="s">
        <v>48</v>
      </c>
      <c r="F8" s="19" t="s">
        <v>49</v>
      </c>
      <c r="G8" s="22"/>
      <c r="H8" s="23">
        <v>2600</v>
      </c>
      <c r="I8" s="21">
        <v>4075</v>
      </c>
      <c r="J8" s="40">
        <f t="shared" si="0"/>
        <v>4075</v>
      </c>
      <c r="K8" s="18"/>
    </row>
    <row r="9" s="2" customFormat="1" ht="26.25" customHeight="1" spans="1:13">
      <c r="A9" s="17"/>
      <c r="B9" s="18" t="s">
        <v>37</v>
      </c>
      <c r="C9" s="19" t="s">
        <v>50</v>
      </c>
      <c r="D9" s="20"/>
      <c r="E9" s="20" t="s">
        <v>51</v>
      </c>
      <c r="F9" s="19" t="s">
        <v>40</v>
      </c>
      <c r="G9" s="18"/>
      <c r="H9" s="21">
        <v>5240</v>
      </c>
      <c r="I9" s="21">
        <v>14429</v>
      </c>
      <c r="J9" s="40">
        <f t="shared" si="0"/>
        <v>14429</v>
      </c>
      <c r="K9" s="18"/>
      <c r="M9" s="4"/>
    </row>
    <row r="10" s="2" customFormat="1" ht="26.25" customHeight="1" spans="1:13">
      <c r="A10" s="17"/>
      <c r="B10" s="18" t="s">
        <v>37</v>
      </c>
      <c r="C10" s="19" t="s">
        <v>52</v>
      </c>
      <c r="D10" s="20"/>
      <c r="E10" s="20" t="s">
        <v>53</v>
      </c>
      <c r="F10" s="19" t="s">
        <v>40</v>
      </c>
      <c r="G10" s="22"/>
      <c r="H10" s="23">
        <v>1200</v>
      </c>
      <c r="I10" s="23">
        <v>6161.1</v>
      </c>
      <c r="J10" s="40">
        <f t="shared" si="0"/>
        <v>6161.1</v>
      </c>
      <c r="K10" s="18"/>
      <c r="M10" s="4"/>
    </row>
    <row r="11" s="2" customFormat="1" ht="26.25" customHeight="1" spans="1:13">
      <c r="A11" s="17"/>
      <c r="B11" s="18" t="s">
        <v>37</v>
      </c>
      <c r="C11" s="19" t="s">
        <v>54</v>
      </c>
      <c r="D11" s="20"/>
      <c r="E11" s="20" t="s">
        <v>55</v>
      </c>
      <c r="F11" s="19" t="s">
        <v>40</v>
      </c>
      <c r="G11" s="18"/>
      <c r="H11" s="21">
        <v>600</v>
      </c>
      <c r="I11" s="21">
        <v>1050</v>
      </c>
      <c r="J11" s="40">
        <f t="shared" si="0"/>
        <v>1050</v>
      </c>
      <c r="K11" s="18"/>
      <c r="M11" s="4"/>
    </row>
    <row r="12" s="2" customFormat="1" ht="26.25" customHeight="1" spans="1:13">
      <c r="A12" s="17"/>
      <c r="B12" s="18" t="s">
        <v>37</v>
      </c>
      <c r="C12" s="19" t="s">
        <v>56</v>
      </c>
      <c r="D12" s="20"/>
      <c r="E12" s="20" t="s">
        <v>57</v>
      </c>
      <c r="F12" s="19" t="s">
        <v>40</v>
      </c>
      <c r="G12" s="18"/>
      <c r="H12" s="21">
        <v>6625</v>
      </c>
      <c r="I12" s="21">
        <v>5510</v>
      </c>
      <c r="J12" s="40">
        <f t="shared" si="0"/>
        <v>5510</v>
      </c>
      <c r="K12" s="18"/>
      <c r="M12" s="4"/>
    </row>
    <row r="13" s="2" customFormat="1" ht="26.25" customHeight="1" spans="1:11">
      <c r="A13" s="17"/>
      <c r="B13" s="18" t="s">
        <v>37</v>
      </c>
      <c r="C13" s="19" t="s">
        <v>58</v>
      </c>
      <c r="D13" s="20"/>
      <c r="E13" s="20" t="s">
        <v>59</v>
      </c>
      <c r="F13" s="19" t="s">
        <v>40</v>
      </c>
      <c r="G13" s="18"/>
      <c r="H13" s="21">
        <v>1762</v>
      </c>
      <c r="I13" s="21">
        <v>1976</v>
      </c>
      <c r="J13" s="40">
        <f t="shared" si="0"/>
        <v>1976</v>
      </c>
      <c r="K13" s="18"/>
    </row>
    <row r="14" s="2" customFormat="1" ht="26.25" customHeight="1" spans="1:11">
      <c r="A14" s="17"/>
      <c r="B14" s="18" t="s">
        <v>37</v>
      </c>
      <c r="C14" s="19" t="s">
        <v>60</v>
      </c>
      <c r="D14" s="20"/>
      <c r="E14" s="20" t="s">
        <v>61</v>
      </c>
      <c r="F14" s="19" t="s">
        <v>40</v>
      </c>
      <c r="G14" s="18"/>
      <c r="H14" s="21">
        <v>12918</v>
      </c>
      <c r="I14" s="21">
        <v>16646.7</v>
      </c>
      <c r="J14" s="40">
        <f t="shared" si="0"/>
        <v>16646.7</v>
      </c>
      <c r="K14" s="18"/>
    </row>
    <row r="15" s="2" customFormat="1" ht="26.25" customHeight="1" spans="1:11">
      <c r="A15" s="17"/>
      <c r="B15" s="18" t="s">
        <v>37</v>
      </c>
      <c r="C15" s="19" t="s">
        <v>62</v>
      </c>
      <c r="D15" s="24"/>
      <c r="E15" s="20" t="s">
        <v>63</v>
      </c>
      <c r="F15" s="19" t="s">
        <v>40</v>
      </c>
      <c r="G15" s="19" t="s">
        <v>64</v>
      </c>
      <c r="H15" s="23">
        <f>5000+100000</f>
        <v>105000</v>
      </c>
      <c r="I15" s="21">
        <f>30000+150000</f>
        <v>180000</v>
      </c>
      <c r="J15" s="40">
        <f t="shared" si="0"/>
        <v>180000</v>
      </c>
      <c r="K15" s="18"/>
    </row>
    <row r="16" s="2" customFormat="1" ht="26.25" customHeight="1" spans="1:11">
      <c r="A16" s="17"/>
      <c r="B16" s="18" t="s">
        <v>37</v>
      </c>
      <c r="C16" s="19" t="s">
        <v>65</v>
      </c>
      <c r="D16" s="24"/>
      <c r="E16" s="20" t="s">
        <v>66</v>
      </c>
      <c r="F16" s="19" t="s">
        <v>40</v>
      </c>
      <c r="G16" s="19"/>
      <c r="H16" s="23">
        <v>45000</v>
      </c>
      <c r="I16" s="23">
        <v>8000</v>
      </c>
      <c r="J16" s="40">
        <f t="shared" si="0"/>
        <v>8000</v>
      </c>
      <c r="K16" s="18"/>
    </row>
    <row r="17" s="2" customFormat="1" ht="26.25" customHeight="1" spans="1:11">
      <c r="A17" s="17"/>
      <c r="B17" s="18" t="s">
        <v>37</v>
      </c>
      <c r="C17" s="19" t="s">
        <v>67</v>
      </c>
      <c r="D17" s="20"/>
      <c r="E17" s="20" t="s">
        <v>68</v>
      </c>
      <c r="F17" s="19" t="s">
        <v>40</v>
      </c>
      <c r="G17" s="18"/>
      <c r="H17" s="21">
        <v>20670</v>
      </c>
      <c r="I17" s="21">
        <v>28039</v>
      </c>
      <c r="J17" s="40">
        <f>I17-3000</f>
        <v>25039</v>
      </c>
      <c r="K17" s="18"/>
    </row>
    <row r="18" s="2" customFormat="1" ht="26.25" customHeight="1" spans="1:13">
      <c r="A18" s="17"/>
      <c r="B18" s="18" t="s">
        <v>37</v>
      </c>
      <c r="C18" s="19" t="s">
        <v>69</v>
      </c>
      <c r="D18" s="20"/>
      <c r="E18" s="20" t="s">
        <v>70</v>
      </c>
      <c r="F18" s="19" t="s">
        <v>40</v>
      </c>
      <c r="G18" s="18"/>
      <c r="H18" s="21">
        <v>2350</v>
      </c>
      <c r="I18" s="21">
        <v>46500</v>
      </c>
      <c r="J18" s="40">
        <f t="shared" si="0"/>
        <v>46500</v>
      </c>
      <c r="K18" s="18"/>
      <c r="M18" s="4"/>
    </row>
    <row r="19" s="2" customFormat="1" ht="26.25" customHeight="1" spans="1:11">
      <c r="A19" s="17"/>
      <c r="B19" s="18" t="s">
        <v>37</v>
      </c>
      <c r="C19" s="19" t="s">
        <v>71</v>
      </c>
      <c r="D19" s="20"/>
      <c r="E19" s="20" t="s">
        <v>72</v>
      </c>
      <c r="F19" s="19" t="s">
        <v>40</v>
      </c>
      <c r="G19" s="17"/>
      <c r="H19" s="21">
        <v>83719</v>
      </c>
      <c r="I19" s="21">
        <v>338000</v>
      </c>
      <c r="J19" s="40">
        <f>I19-11060</f>
        <v>326940</v>
      </c>
      <c r="K19" s="18"/>
    </row>
    <row r="20" s="2" customFormat="1" ht="26.25" customHeight="1" spans="1:11">
      <c r="A20" s="17"/>
      <c r="B20" s="18" t="s">
        <v>37</v>
      </c>
      <c r="C20" s="19" t="s">
        <v>73</v>
      </c>
      <c r="D20" s="20"/>
      <c r="E20" s="20" t="s">
        <v>74</v>
      </c>
      <c r="F20" s="19" t="s">
        <v>40</v>
      </c>
      <c r="G20" s="20" t="s">
        <v>75</v>
      </c>
      <c r="H20" s="21">
        <v>1650</v>
      </c>
      <c r="I20" s="40">
        <f>5000+8127.46</f>
        <v>13127.46</v>
      </c>
      <c r="J20" s="40">
        <f>I20</f>
        <v>13127.46</v>
      </c>
      <c r="K20" s="18"/>
    </row>
    <row r="21" s="3" customFormat="1" ht="21" customHeight="1" spans="1:11">
      <c r="A21" s="13" t="s">
        <v>76</v>
      </c>
      <c r="B21" s="13" t="s">
        <v>77</v>
      </c>
      <c r="C21" s="25"/>
      <c r="D21" s="25"/>
      <c r="E21" s="25"/>
      <c r="F21" s="25"/>
      <c r="G21" s="26"/>
      <c r="H21" s="27">
        <f>SUM(H22:H28)</f>
        <v>26900</v>
      </c>
      <c r="I21" s="27">
        <f>SUM(I22:I28)</f>
        <v>44060</v>
      </c>
      <c r="J21" s="27">
        <f>SUM(J22:J28)</f>
        <v>35260</v>
      </c>
      <c r="K21" s="13"/>
    </row>
    <row r="22" s="4" customFormat="1" ht="40.5" customHeight="1" spans="1:11">
      <c r="A22" s="28">
        <v>1</v>
      </c>
      <c r="B22" s="17" t="s">
        <v>78</v>
      </c>
      <c r="C22" s="19" t="s">
        <v>79</v>
      </c>
      <c r="D22" s="19" t="s">
        <v>80</v>
      </c>
      <c r="E22" s="19" t="s">
        <v>81</v>
      </c>
      <c r="F22" s="19" t="s">
        <v>49</v>
      </c>
      <c r="G22" s="29" t="s">
        <v>82</v>
      </c>
      <c r="H22" s="30">
        <v>4000</v>
      </c>
      <c r="I22" s="28">
        <v>200</v>
      </c>
      <c r="J22" s="28">
        <f>I22</f>
        <v>200</v>
      </c>
      <c r="K22" s="17" t="s">
        <v>83</v>
      </c>
    </row>
    <row r="23" s="4" customFormat="1" ht="39" customHeight="1" spans="1:11">
      <c r="A23" s="28">
        <v>2</v>
      </c>
      <c r="B23" s="17" t="s">
        <v>84</v>
      </c>
      <c r="C23" s="19" t="s">
        <v>85</v>
      </c>
      <c r="D23" s="19" t="s">
        <v>86</v>
      </c>
      <c r="E23" s="19" t="s">
        <v>87</v>
      </c>
      <c r="F23" s="19" t="s">
        <v>88</v>
      </c>
      <c r="G23" s="31" t="s">
        <v>89</v>
      </c>
      <c r="H23" s="30">
        <v>1000</v>
      </c>
      <c r="I23" s="28">
        <v>480</v>
      </c>
      <c r="J23" s="28">
        <f>I23</f>
        <v>480</v>
      </c>
      <c r="K23" s="17" t="s">
        <v>83</v>
      </c>
    </row>
    <row r="24" s="4" customFormat="1" ht="27.95" customHeight="1" spans="1:11">
      <c r="A24" s="28">
        <v>3</v>
      </c>
      <c r="B24" s="17" t="s">
        <v>90</v>
      </c>
      <c r="C24" s="19" t="s">
        <v>91</v>
      </c>
      <c r="D24" s="19" t="s">
        <v>92</v>
      </c>
      <c r="E24" s="19" t="s">
        <v>93</v>
      </c>
      <c r="F24" s="19" t="s">
        <v>94</v>
      </c>
      <c r="G24" s="19" t="s">
        <v>95</v>
      </c>
      <c r="H24" s="30">
        <v>5500</v>
      </c>
      <c r="I24" s="28">
        <v>9300</v>
      </c>
      <c r="J24" s="28">
        <v>500</v>
      </c>
      <c r="K24" s="17" t="s">
        <v>83</v>
      </c>
    </row>
    <row r="25" s="2" customFormat="1" ht="27.95" customHeight="1" spans="1:11">
      <c r="A25" s="28">
        <v>4</v>
      </c>
      <c r="B25" s="18" t="s">
        <v>96</v>
      </c>
      <c r="C25" s="20" t="s">
        <v>97</v>
      </c>
      <c r="D25" s="20" t="s">
        <v>98</v>
      </c>
      <c r="E25" s="20" t="s">
        <v>99</v>
      </c>
      <c r="F25" s="19" t="s">
        <v>100</v>
      </c>
      <c r="G25" s="32" t="s">
        <v>101</v>
      </c>
      <c r="H25" s="23">
        <v>2000</v>
      </c>
      <c r="I25" s="21">
        <v>12000</v>
      </c>
      <c r="J25" s="21">
        <v>12000</v>
      </c>
      <c r="K25" s="18" t="s">
        <v>83</v>
      </c>
    </row>
    <row r="26" s="2" customFormat="1" ht="62.25" customHeight="1" spans="1:11">
      <c r="A26" s="28">
        <v>5</v>
      </c>
      <c r="B26" s="18" t="s">
        <v>102</v>
      </c>
      <c r="C26" s="20" t="s">
        <v>103</v>
      </c>
      <c r="D26" s="19" t="s">
        <v>104</v>
      </c>
      <c r="E26" s="20" t="s">
        <v>105</v>
      </c>
      <c r="F26" s="19" t="s">
        <v>40</v>
      </c>
      <c r="G26" s="19" t="s">
        <v>106</v>
      </c>
      <c r="H26" s="23">
        <v>8000</v>
      </c>
      <c r="I26" s="21">
        <v>2080</v>
      </c>
      <c r="J26" s="21">
        <f>I26</f>
        <v>2080</v>
      </c>
      <c r="K26" s="18" t="s">
        <v>107</v>
      </c>
    </row>
    <row r="27" s="2" customFormat="1" ht="62.25" customHeight="1" spans="1:11">
      <c r="A27" s="28">
        <v>6</v>
      </c>
      <c r="B27" s="18" t="s">
        <v>108</v>
      </c>
      <c r="C27" s="20" t="s">
        <v>109</v>
      </c>
      <c r="D27" s="20" t="s">
        <v>110</v>
      </c>
      <c r="E27" s="20" t="s">
        <v>111</v>
      </c>
      <c r="F27" s="19" t="s">
        <v>88</v>
      </c>
      <c r="G27" s="20" t="s">
        <v>112</v>
      </c>
      <c r="H27" s="23">
        <v>2800</v>
      </c>
      <c r="I27" s="21">
        <v>5000</v>
      </c>
      <c r="J27" s="21">
        <f>I27</f>
        <v>5000</v>
      </c>
      <c r="K27" s="18" t="s">
        <v>107</v>
      </c>
    </row>
    <row r="28" s="2" customFormat="1" ht="72" customHeight="1" spans="1:11">
      <c r="A28" s="28">
        <v>7</v>
      </c>
      <c r="B28" s="18" t="s">
        <v>90</v>
      </c>
      <c r="C28" s="20" t="s">
        <v>113</v>
      </c>
      <c r="D28" s="20" t="s">
        <v>114</v>
      </c>
      <c r="E28" s="20" t="s">
        <v>115</v>
      </c>
      <c r="F28" s="19" t="s">
        <v>40</v>
      </c>
      <c r="G28" s="19" t="s">
        <v>116</v>
      </c>
      <c r="H28" s="23">
        <v>3600</v>
      </c>
      <c r="I28" s="21">
        <v>15000</v>
      </c>
      <c r="J28" s="21">
        <f>I28</f>
        <v>15000</v>
      </c>
      <c r="K28" s="18" t="s">
        <v>117</v>
      </c>
    </row>
    <row r="29" s="5" customFormat="1" ht="21" customHeight="1" spans="1:11">
      <c r="A29" s="13" t="s">
        <v>118</v>
      </c>
      <c r="B29" s="33" t="s">
        <v>119</v>
      </c>
      <c r="C29" s="34"/>
      <c r="D29" s="34"/>
      <c r="E29" s="34"/>
      <c r="F29" s="25"/>
      <c r="G29" s="33"/>
      <c r="H29" s="35">
        <f>SUM(H30:H40)</f>
        <v>126020</v>
      </c>
      <c r="I29" s="35">
        <f>SUM(I30:I40)</f>
        <v>82255</v>
      </c>
      <c r="J29" s="35">
        <f>SUM(J30:J40)</f>
        <v>82255</v>
      </c>
      <c r="K29" s="33"/>
    </row>
    <row r="30" s="2" customFormat="1" ht="26.1" customHeight="1" spans="1:11">
      <c r="A30" s="28">
        <v>8</v>
      </c>
      <c r="B30" s="18" t="s">
        <v>120</v>
      </c>
      <c r="C30" s="20" t="s">
        <v>121</v>
      </c>
      <c r="D30" s="20" t="s">
        <v>122</v>
      </c>
      <c r="E30" s="20" t="s">
        <v>123</v>
      </c>
      <c r="F30" s="19" t="s">
        <v>40</v>
      </c>
      <c r="G30" s="20" t="s">
        <v>124</v>
      </c>
      <c r="H30" s="21">
        <v>1000</v>
      </c>
      <c r="I30" s="21">
        <v>380</v>
      </c>
      <c r="J30" s="21">
        <f>I30</f>
        <v>380</v>
      </c>
      <c r="K30" s="18" t="s">
        <v>107</v>
      </c>
    </row>
    <row r="31" s="2" customFormat="1" ht="26.1" customHeight="1" spans="1:11">
      <c r="A31" s="28">
        <v>9</v>
      </c>
      <c r="B31" s="18" t="s">
        <v>120</v>
      </c>
      <c r="C31" s="20" t="s">
        <v>121</v>
      </c>
      <c r="D31" s="20" t="s">
        <v>125</v>
      </c>
      <c r="E31" s="20" t="s">
        <v>123</v>
      </c>
      <c r="F31" s="19" t="s">
        <v>40</v>
      </c>
      <c r="G31" s="20" t="s">
        <v>124</v>
      </c>
      <c r="H31" s="21">
        <v>1000</v>
      </c>
      <c r="I31" s="21">
        <v>375</v>
      </c>
      <c r="J31" s="21">
        <f>I31</f>
        <v>375</v>
      </c>
      <c r="K31" s="18" t="s">
        <v>107</v>
      </c>
    </row>
    <row r="32" s="2" customFormat="1" ht="39" customHeight="1" spans="1:11">
      <c r="A32" s="28">
        <v>10</v>
      </c>
      <c r="B32" s="18" t="s">
        <v>120</v>
      </c>
      <c r="C32" s="20" t="s">
        <v>126</v>
      </c>
      <c r="D32" s="20" t="s">
        <v>127</v>
      </c>
      <c r="E32" s="20" t="s">
        <v>128</v>
      </c>
      <c r="F32" s="19" t="s">
        <v>129</v>
      </c>
      <c r="G32" s="20" t="s">
        <v>130</v>
      </c>
      <c r="H32" s="21">
        <v>7000</v>
      </c>
      <c r="I32" s="21">
        <v>2910</v>
      </c>
      <c r="J32" s="21">
        <v>2910</v>
      </c>
      <c r="K32" s="18" t="s">
        <v>83</v>
      </c>
    </row>
    <row r="33" s="2" customFormat="1" ht="39" customHeight="1" spans="1:11">
      <c r="A33" s="28">
        <v>11</v>
      </c>
      <c r="B33" s="18" t="s">
        <v>120</v>
      </c>
      <c r="C33" s="20" t="s">
        <v>121</v>
      </c>
      <c r="D33" s="20" t="s">
        <v>131</v>
      </c>
      <c r="E33" s="20" t="s">
        <v>132</v>
      </c>
      <c r="F33" s="19" t="s">
        <v>133</v>
      </c>
      <c r="G33" s="20" t="s">
        <v>134</v>
      </c>
      <c r="H33" s="21">
        <v>1000</v>
      </c>
      <c r="I33" s="21">
        <v>380</v>
      </c>
      <c r="J33" s="21">
        <v>380</v>
      </c>
      <c r="K33" s="18" t="s">
        <v>83</v>
      </c>
    </row>
    <row r="34" s="2" customFormat="1" ht="39" customHeight="1" spans="1:13">
      <c r="A34" s="28">
        <v>12</v>
      </c>
      <c r="B34" s="18" t="s">
        <v>120</v>
      </c>
      <c r="C34" s="20" t="s">
        <v>121</v>
      </c>
      <c r="D34" s="20" t="s">
        <v>135</v>
      </c>
      <c r="E34" s="20" t="s">
        <v>123</v>
      </c>
      <c r="F34" s="19" t="s">
        <v>136</v>
      </c>
      <c r="G34" s="20" t="s">
        <v>137</v>
      </c>
      <c r="H34" s="21">
        <v>2000</v>
      </c>
      <c r="I34" s="21">
        <v>760</v>
      </c>
      <c r="J34" s="21">
        <f>I34</f>
        <v>760</v>
      </c>
      <c r="K34" s="18" t="s">
        <v>107</v>
      </c>
      <c r="M34" s="4"/>
    </row>
    <row r="35" s="2" customFormat="1" ht="26.1" customHeight="1" spans="1:13">
      <c r="A35" s="28">
        <v>13</v>
      </c>
      <c r="B35" s="18" t="s">
        <v>120</v>
      </c>
      <c r="C35" s="20" t="s">
        <v>138</v>
      </c>
      <c r="D35" s="20" t="s">
        <v>139</v>
      </c>
      <c r="E35" s="20" t="s">
        <v>140</v>
      </c>
      <c r="F35" s="19" t="s">
        <v>40</v>
      </c>
      <c r="G35" s="20" t="s">
        <v>141</v>
      </c>
      <c r="H35" s="21">
        <v>2000</v>
      </c>
      <c r="I35" s="21">
        <v>698</v>
      </c>
      <c r="J35" s="21">
        <f>I35</f>
        <v>698</v>
      </c>
      <c r="K35" s="18" t="s">
        <v>83</v>
      </c>
      <c r="M35" s="4"/>
    </row>
    <row r="36" s="2" customFormat="1" ht="39" customHeight="1" spans="1:13">
      <c r="A36" s="28">
        <v>14</v>
      </c>
      <c r="B36" s="18" t="s">
        <v>120</v>
      </c>
      <c r="C36" s="20" t="s">
        <v>121</v>
      </c>
      <c r="D36" s="20" t="s">
        <v>142</v>
      </c>
      <c r="E36" s="20" t="s">
        <v>143</v>
      </c>
      <c r="F36" s="19" t="s">
        <v>144</v>
      </c>
      <c r="G36" s="20" t="s">
        <v>145</v>
      </c>
      <c r="H36" s="21">
        <v>1000</v>
      </c>
      <c r="I36" s="21">
        <v>876</v>
      </c>
      <c r="J36" s="21">
        <v>876</v>
      </c>
      <c r="K36" s="18" t="s">
        <v>83</v>
      </c>
      <c r="M36" s="4"/>
    </row>
    <row r="37" s="2" customFormat="1" ht="39" customHeight="1" spans="1:13">
      <c r="A37" s="28">
        <v>15</v>
      </c>
      <c r="B37" s="18" t="s">
        <v>120</v>
      </c>
      <c r="C37" s="20" t="s">
        <v>121</v>
      </c>
      <c r="D37" s="20" t="s">
        <v>146</v>
      </c>
      <c r="E37" s="20" t="s">
        <v>143</v>
      </c>
      <c r="F37" s="19" t="s">
        <v>144</v>
      </c>
      <c r="G37" s="20" t="s">
        <v>147</v>
      </c>
      <c r="H37" s="21">
        <v>1000</v>
      </c>
      <c r="I37" s="21">
        <v>876</v>
      </c>
      <c r="J37" s="21">
        <v>876</v>
      </c>
      <c r="K37" s="18" t="s">
        <v>83</v>
      </c>
      <c r="M37" s="4"/>
    </row>
    <row r="38" s="2" customFormat="1" ht="54.75" customHeight="1" spans="1:13">
      <c r="A38" s="28">
        <v>16</v>
      </c>
      <c r="B38" s="18" t="s">
        <v>120</v>
      </c>
      <c r="C38" s="20" t="s">
        <v>148</v>
      </c>
      <c r="D38" s="20" t="s">
        <v>149</v>
      </c>
      <c r="E38" s="20" t="s">
        <v>150</v>
      </c>
      <c r="F38" s="19" t="s">
        <v>40</v>
      </c>
      <c r="G38" s="36" t="s">
        <v>151</v>
      </c>
      <c r="H38" s="21">
        <v>100000</v>
      </c>
      <c r="I38" s="21">
        <v>33000</v>
      </c>
      <c r="J38" s="21">
        <f>I38</f>
        <v>33000</v>
      </c>
      <c r="K38" s="18" t="s">
        <v>117</v>
      </c>
      <c r="M38" s="4"/>
    </row>
    <row r="39" s="2" customFormat="1" ht="54.75" customHeight="1" spans="1:13">
      <c r="A39" s="28">
        <v>17</v>
      </c>
      <c r="B39" s="18" t="s">
        <v>120</v>
      </c>
      <c r="C39" s="20" t="s">
        <v>152</v>
      </c>
      <c r="D39" s="20" t="s">
        <v>149</v>
      </c>
      <c r="E39" s="20" t="s">
        <v>72</v>
      </c>
      <c r="F39" s="19" t="s">
        <v>40</v>
      </c>
      <c r="G39" s="19" t="s">
        <v>153</v>
      </c>
      <c r="H39" s="21">
        <v>10000</v>
      </c>
      <c r="I39" s="21">
        <v>30000</v>
      </c>
      <c r="J39" s="21">
        <f t="shared" ref="J39:J40" si="1">I39</f>
        <v>30000</v>
      </c>
      <c r="K39" s="18" t="s">
        <v>107</v>
      </c>
      <c r="M39" s="4"/>
    </row>
    <row r="40" s="2" customFormat="1" ht="39" customHeight="1" spans="1:13">
      <c r="A40" s="28">
        <v>18</v>
      </c>
      <c r="B40" s="18" t="s">
        <v>120</v>
      </c>
      <c r="C40" s="20" t="s">
        <v>154</v>
      </c>
      <c r="D40" s="20" t="s">
        <v>149</v>
      </c>
      <c r="E40" s="20" t="s">
        <v>155</v>
      </c>
      <c r="F40" s="19" t="s">
        <v>40</v>
      </c>
      <c r="G40" s="20" t="s">
        <v>156</v>
      </c>
      <c r="H40" s="21">
        <v>20</v>
      </c>
      <c r="I40" s="21">
        <v>12000</v>
      </c>
      <c r="J40" s="21">
        <f t="shared" si="1"/>
        <v>12000</v>
      </c>
      <c r="K40" s="18" t="s">
        <v>107</v>
      </c>
      <c r="M40" s="4"/>
    </row>
    <row r="41" s="5" customFormat="1" ht="21" customHeight="1" spans="1:13">
      <c r="A41" s="13" t="s">
        <v>157</v>
      </c>
      <c r="B41" s="33" t="s">
        <v>158</v>
      </c>
      <c r="C41" s="34"/>
      <c r="D41" s="34"/>
      <c r="E41" s="34"/>
      <c r="F41" s="25"/>
      <c r="G41" s="34"/>
      <c r="H41" s="35">
        <f>SUM(H42:H44)</f>
        <v>2164</v>
      </c>
      <c r="I41" s="35">
        <f>SUM(I42:I44)</f>
        <v>5116</v>
      </c>
      <c r="J41" s="35">
        <f>SUM(J42:J44)</f>
        <v>5116</v>
      </c>
      <c r="K41" s="33"/>
      <c r="M41" s="3"/>
    </row>
    <row r="42" s="2" customFormat="1" ht="39" customHeight="1" spans="1:13">
      <c r="A42" s="28">
        <v>19</v>
      </c>
      <c r="B42" s="18" t="s">
        <v>159</v>
      </c>
      <c r="C42" s="20" t="s">
        <v>160</v>
      </c>
      <c r="D42" s="20" t="s">
        <v>161</v>
      </c>
      <c r="E42" s="20" t="s">
        <v>162</v>
      </c>
      <c r="F42" s="19" t="s">
        <v>136</v>
      </c>
      <c r="G42" s="20" t="s">
        <v>163</v>
      </c>
      <c r="H42" s="21">
        <v>1000</v>
      </c>
      <c r="I42" s="21">
        <v>2040</v>
      </c>
      <c r="J42" s="21">
        <f>I42</f>
        <v>2040</v>
      </c>
      <c r="K42" s="18" t="s">
        <v>107</v>
      </c>
      <c r="M42" s="4"/>
    </row>
    <row r="43" s="2" customFormat="1" ht="88.5" customHeight="1" spans="1:13">
      <c r="A43" s="28">
        <v>20</v>
      </c>
      <c r="B43" s="18" t="s">
        <v>164</v>
      </c>
      <c r="C43" s="20" t="s">
        <v>165</v>
      </c>
      <c r="D43" s="20" t="s">
        <v>166</v>
      </c>
      <c r="E43" s="20" t="s">
        <v>167</v>
      </c>
      <c r="F43" s="19" t="s">
        <v>40</v>
      </c>
      <c r="G43" s="24" t="s">
        <v>168</v>
      </c>
      <c r="H43" s="23">
        <v>944</v>
      </c>
      <c r="I43" s="21">
        <v>1446</v>
      </c>
      <c r="J43" s="21">
        <f t="shared" ref="J43:J44" si="2">I43</f>
        <v>1446</v>
      </c>
      <c r="K43" s="18" t="s">
        <v>107</v>
      </c>
      <c r="M43" s="4"/>
    </row>
    <row r="44" s="2" customFormat="1" ht="69.75" customHeight="1" spans="1:13">
      <c r="A44" s="28">
        <v>21</v>
      </c>
      <c r="B44" s="18" t="s">
        <v>169</v>
      </c>
      <c r="C44" s="20" t="s">
        <v>170</v>
      </c>
      <c r="D44" s="20" t="s">
        <v>171</v>
      </c>
      <c r="E44" s="20" t="s">
        <v>172</v>
      </c>
      <c r="F44" s="19" t="s">
        <v>40</v>
      </c>
      <c r="G44" s="24" t="s">
        <v>173</v>
      </c>
      <c r="H44" s="23">
        <v>220</v>
      </c>
      <c r="I44" s="21">
        <v>1630</v>
      </c>
      <c r="J44" s="21">
        <f t="shared" si="2"/>
        <v>1630</v>
      </c>
      <c r="K44" s="18" t="s">
        <v>107</v>
      </c>
      <c r="M44" s="4"/>
    </row>
    <row r="45" s="5" customFormat="1" ht="21" customHeight="1" spans="1:13">
      <c r="A45" s="13" t="s">
        <v>174</v>
      </c>
      <c r="B45" s="33" t="s">
        <v>175</v>
      </c>
      <c r="C45" s="34"/>
      <c r="D45" s="34"/>
      <c r="E45" s="34"/>
      <c r="F45" s="25"/>
      <c r="G45" s="34"/>
      <c r="H45" s="35">
        <f>SUM(H46:H58)</f>
        <v>56620</v>
      </c>
      <c r="I45" s="35">
        <f>SUM(I46:I58)</f>
        <v>57922</v>
      </c>
      <c r="J45" s="35">
        <f>SUM(J46:J58)</f>
        <v>57922</v>
      </c>
      <c r="K45" s="33"/>
      <c r="M45" s="3"/>
    </row>
    <row r="46" s="2" customFormat="1" ht="39" customHeight="1" spans="1:13">
      <c r="A46" s="28">
        <v>22</v>
      </c>
      <c r="B46" s="18" t="s">
        <v>176</v>
      </c>
      <c r="C46" s="20" t="s">
        <v>177</v>
      </c>
      <c r="D46" s="20" t="s">
        <v>178</v>
      </c>
      <c r="E46" s="20" t="s">
        <v>179</v>
      </c>
      <c r="F46" s="19" t="s">
        <v>133</v>
      </c>
      <c r="G46" s="20" t="s">
        <v>180</v>
      </c>
      <c r="H46" s="21">
        <v>1360</v>
      </c>
      <c r="I46" s="21">
        <v>1500</v>
      </c>
      <c r="J46" s="21">
        <v>1500</v>
      </c>
      <c r="K46" s="18" t="s">
        <v>83</v>
      </c>
      <c r="M46" s="4"/>
    </row>
    <row r="47" s="2" customFormat="1" ht="39" customHeight="1" spans="1:13">
      <c r="A47" s="28">
        <v>23</v>
      </c>
      <c r="B47" s="18" t="s">
        <v>181</v>
      </c>
      <c r="C47" s="20" t="s">
        <v>182</v>
      </c>
      <c r="D47" s="20" t="s">
        <v>183</v>
      </c>
      <c r="E47" s="20" t="s">
        <v>184</v>
      </c>
      <c r="F47" s="19" t="s">
        <v>133</v>
      </c>
      <c r="G47" s="20" t="s">
        <v>185</v>
      </c>
      <c r="H47" s="21">
        <v>2000</v>
      </c>
      <c r="I47" s="21">
        <v>800</v>
      </c>
      <c r="J47" s="21">
        <v>800</v>
      </c>
      <c r="K47" s="18" t="s">
        <v>83</v>
      </c>
      <c r="M47" s="4"/>
    </row>
    <row r="48" s="2" customFormat="1" ht="39" customHeight="1" spans="1:13">
      <c r="A48" s="28">
        <v>24</v>
      </c>
      <c r="B48" s="18" t="s">
        <v>186</v>
      </c>
      <c r="C48" s="20" t="s">
        <v>187</v>
      </c>
      <c r="D48" s="20" t="s">
        <v>188</v>
      </c>
      <c r="E48" s="20" t="s">
        <v>189</v>
      </c>
      <c r="F48" s="19" t="s">
        <v>190</v>
      </c>
      <c r="G48" s="20" t="s">
        <v>191</v>
      </c>
      <c r="H48" s="21">
        <v>3000</v>
      </c>
      <c r="I48" s="21">
        <v>800</v>
      </c>
      <c r="J48" s="21">
        <v>800</v>
      </c>
      <c r="K48" s="18" t="s">
        <v>83</v>
      </c>
      <c r="M48" s="4"/>
    </row>
    <row r="49" s="2" customFormat="1" ht="39" customHeight="1" spans="1:13">
      <c r="A49" s="28">
        <v>25</v>
      </c>
      <c r="B49" s="18" t="s">
        <v>192</v>
      </c>
      <c r="C49" s="20" t="s">
        <v>193</v>
      </c>
      <c r="D49" s="20" t="s">
        <v>194</v>
      </c>
      <c r="E49" s="20" t="s">
        <v>195</v>
      </c>
      <c r="F49" s="19" t="s">
        <v>196</v>
      </c>
      <c r="G49" s="20" t="s">
        <v>197</v>
      </c>
      <c r="H49" s="21">
        <v>3000</v>
      </c>
      <c r="I49" s="21">
        <v>530</v>
      </c>
      <c r="J49" s="21">
        <v>530</v>
      </c>
      <c r="K49" s="18" t="s">
        <v>83</v>
      </c>
      <c r="M49" s="4"/>
    </row>
    <row r="50" s="2" customFormat="1" ht="39" customHeight="1" spans="1:13">
      <c r="A50" s="28">
        <v>26</v>
      </c>
      <c r="B50" s="18" t="s">
        <v>186</v>
      </c>
      <c r="C50" s="20" t="s">
        <v>198</v>
      </c>
      <c r="D50" s="20" t="s">
        <v>199</v>
      </c>
      <c r="E50" s="20" t="s">
        <v>55</v>
      </c>
      <c r="F50" s="19" t="s">
        <v>88</v>
      </c>
      <c r="G50" s="20" t="s">
        <v>200</v>
      </c>
      <c r="H50" s="21">
        <v>400</v>
      </c>
      <c r="I50" s="21">
        <v>550</v>
      </c>
      <c r="J50" s="21">
        <f>I50</f>
        <v>550</v>
      </c>
      <c r="K50" s="18" t="s">
        <v>83</v>
      </c>
      <c r="M50" s="4"/>
    </row>
    <row r="51" s="2" customFormat="1" ht="39" customHeight="1" spans="1:13">
      <c r="A51" s="28">
        <v>27</v>
      </c>
      <c r="B51" s="18" t="s">
        <v>201</v>
      </c>
      <c r="C51" s="20" t="s">
        <v>202</v>
      </c>
      <c r="D51" s="20" t="s">
        <v>203</v>
      </c>
      <c r="E51" s="20" t="s">
        <v>204</v>
      </c>
      <c r="F51" s="19" t="s">
        <v>205</v>
      </c>
      <c r="G51" s="20" t="s">
        <v>206</v>
      </c>
      <c r="H51" s="21">
        <v>1000</v>
      </c>
      <c r="I51" s="21">
        <v>512</v>
      </c>
      <c r="J51" s="21">
        <f>I51</f>
        <v>512</v>
      </c>
      <c r="K51" s="18" t="s">
        <v>83</v>
      </c>
      <c r="M51" s="4"/>
    </row>
    <row r="52" s="2" customFormat="1" ht="39" customHeight="1" spans="1:13">
      <c r="A52" s="28">
        <v>28</v>
      </c>
      <c r="B52" s="18" t="s">
        <v>201</v>
      </c>
      <c r="C52" s="20" t="s">
        <v>207</v>
      </c>
      <c r="D52" s="20" t="s">
        <v>208</v>
      </c>
      <c r="E52" s="20" t="s">
        <v>209</v>
      </c>
      <c r="F52" s="19" t="s">
        <v>196</v>
      </c>
      <c r="G52" s="20" t="s">
        <v>210</v>
      </c>
      <c r="H52" s="21">
        <v>6000</v>
      </c>
      <c r="I52" s="21">
        <v>2000</v>
      </c>
      <c r="J52" s="21">
        <v>2000</v>
      </c>
      <c r="K52" s="18" t="s">
        <v>83</v>
      </c>
      <c r="M52" s="4"/>
    </row>
    <row r="53" s="2" customFormat="1" ht="39" customHeight="1" spans="1:13">
      <c r="A53" s="28">
        <v>29</v>
      </c>
      <c r="B53" s="18" t="s">
        <v>176</v>
      </c>
      <c r="C53" s="20" t="s">
        <v>211</v>
      </c>
      <c r="D53" s="20" t="s">
        <v>212</v>
      </c>
      <c r="E53" s="20" t="s">
        <v>179</v>
      </c>
      <c r="F53" s="19" t="s">
        <v>213</v>
      </c>
      <c r="G53" s="20" t="s">
        <v>214</v>
      </c>
      <c r="H53" s="21">
        <v>1000</v>
      </c>
      <c r="I53" s="21">
        <v>1100</v>
      </c>
      <c r="J53" s="21">
        <f>I53</f>
        <v>1100</v>
      </c>
      <c r="K53" s="18" t="s">
        <v>83</v>
      </c>
      <c r="M53" s="4"/>
    </row>
    <row r="54" s="2" customFormat="1" ht="39" customHeight="1" spans="1:13">
      <c r="A54" s="28">
        <v>30</v>
      </c>
      <c r="B54" s="18" t="s">
        <v>186</v>
      </c>
      <c r="C54" s="20" t="s">
        <v>215</v>
      </c>
      <c r="D54" s="20" t="s">
        <v>216</v>
      </c>
      <c r="E54" s="20" t="s">
        <v>179</v>
      </c>
      <c r="F54" s="19" t="s">
        <v>205</v>
      </c>
      <c r="G54" s="20" t="s">
        <v>217</v>
      </c>
      <c r="H54" s="21">
        <v>550</v>
      </c>
      <c r="I54" s="21">
        <v>540</v>
      </c>
      <c r="J54" s="21">
        <f t="shared" ref="J54:J58" si="3">I54</f>
        <v>540</v>
      </c>
      <c r="K54" s="18" t="s">
        <v>83</v>
      </c>
      <c r="M54" s="4"/>
    </row>
    <row r="55" s="2" customFormat="1" ht="39" customHeight="1" spans="1:13">
      <c r="A55" s="28">
        <v>31</v>
      </c>
      <c r="B55" s="18" t="s">
        <v>201</v>
      </c>
      <c r="C55" s="20" t="s">
        <v>218</v>
      </c>
      <c r="D55" s="20" t="s">
        <v>208</v>
      </c>
      <c r="E55" s="20" t="s">
        <v>219</v>
      </c>
      <c r="F55" s="19" t="s">
        <v>220</v>
      </c>
      <c r="G55" s="20" t="s">
        <v>221</v>
      </c>
      <c r="H55" s="21">
        <v>1110</v>
      </c>
      <c r="I55" s="21">
        <v>500</v>
      </c>
      <c r="J55" s="21">
        <f t="shared" si="3"/>
        <v>500</v>
      </c>
      <c r="K55" s="18" t="s">
        <v>107</v>
      </c>
      <c r="M55" s="4"/>
    </row>
    <row r="56" s="2" customFormat="1" ht="39" customHeight="1" spans="1:13">
      <c r="A56" s="28">
        <v>32</v>
      </c>
      <c r="B56" s="18" t="s">
        <v>176</v>
      </c>
      <c r="C56" s="20" t="s">
        <v>222</v>
      </c>
      <c r="D56" s="20" t="s">
        <v>223</v>
      </c>
      <c r="E56" s="20" t="s">
        <v>224</v>
      </c>
      <c r="F56" s="19" t="s">
        <v>49</v>
      </c>
      <c r="G56" s="20" t="s">
        <v>225</v>
      </c>
      <c r="H56" s="21">
        <v>700</v>
      </c>
      <c r="I56" s="21">
        <v>1090</v>
      </c>
      <c r="J56" s="21">
        <f t="shared" si="3"/>
        <v>1090</v>
      </c>
      <c r="K56" s="18" t="s">
        <v>107</v>
      </c>
      <c r="M56" s="4"/>
    </row>
    <row r="57" s="2" customFormat="1" ht="39" customHeight="1" spans="1:13">
      <c r="A57" s="28">
        <v>33</v>
      </c>
      <c r="B57" s="18" t="s">
        <v>176</v>
      </c>
      <c r="C57" s="37" t="s">
        <v>226</v>
      </c>
      <c r="D57" s="20" t="s">
        <v>227</v>
      </c>
      <c r="E57" s="20" t="s">
        <v>66</v>
      </c>
      <c r="F57" s="19" t="s">
        <v>136</v>
      </c>
      <c r="G57" s="20" t="s">
        <v>228</v>
      </c>
      <c r="H57" s="21">
        <v>35000</v>
      </c>
      <c r="I57" s="21">
        <v>3000</v>
      </c>
      <c r="J57" s="21">
        <f t="shared" si="3"/>
        <v>3000</v>
      </c>
      <c r="K57" s="18" t="s">
        <v>107</v>
      </c>
      <c r="M57" s="4"/>
    </row>
    <row r="58" s="2" customFormat="1" ht="45.75" customHeight="1" spans="1:13">
      <c r="A58" s="28">
        <v>34</v>
      </c>
      <c r="B58" s="18" t="s">
        <v>229</v>
      </c>
      <c r="C58" s="37" t="s">
        <v>230</v>
      </c>
      <c r="D58" s="20" t="s">
        <v>231</v>
      </c>
      <c r="E58" s="20" t="s">
        <v>231</v>
      </c>
      <c r="F58" s="19" t="s">
        <v>40</v>
      </c>
      <c r="G58" s="36" t="s">
        <v>232</v>
      </c>
      <c r="H58" s="21">
        <v>1500</v>
      </c>
      <c r="I58" s="21">
        <v>45000</v>
      </c>
      <c r="J58" s="21">
        <f t="shared" si="3"/>
        <v>45000</v>
      </c>
      <c r="K58" s="18" t="s">
        <v>107</v>
      </c>
      <c r="M58" s="4"/>
    </row>
    <row r="59" s="5" customFormat="1" ht="21" customHeight="1" spans="1:11">
      <c r="A59" s="13" t="s">
        <v>233</v>
      </c>
      <c r="B59" s="33" t="s">
        <v>234</v>
      </c>
      <c r="C59" s="34"/>
      <c r="D59" s="34"/>
      <c r="E59" s="34"/>
      <c r="F59" s="25"/>
      <c r="G59" s="34"/>
      <c r="H59" s="35">
        <f>SUM(H60:H63)</f>
        <v>7100</v>
      </c>
      <c r="I59" s="35">
        <f>SUM(I60:I63)</f>
        <v>5590</v>
      </c>
      <c r="J59" s="35">
        <f>SUM(J60:J63)</f>
        <v>5590</v>
      </c>
      <c r="K59" s="33"/>
    </row>
    <row r="60" s="2" customFormat="1" ht="31.5" customHeight="1" spans="1:11">
      <c r="A60" s="28">
        <v>35</v>
      </c>
      <c r="B60" s="18" t="s">
        <v>235</v>
      </c>
      <c r="C60" s="20" t="s">
        <v>236</v>
      </c>
      <c r="D60" s="20" t="s">
        <v>237</v>
      </c>
      <c r="E60" s="20" t="s">
        <v>238</v>
      </c>
      <c r="F60" s="19" t="s">
        <v>239</v>
      </c>
      <c r="G60" s="20" t="s">
        <v>240</v>
      </c>
      <c r="H60" s="21">
        <v>5000</v>
      </c>
      <c r="I60" s="21">
        <v>5000</v>
      </c>
      <c r="J60" s="21">
        <v>5000</v>
      </c>
      <c r="K60" s="18" t="s">
        <v>83</v>
      </c>
    </row>
    <row r="61" s="2" customFormat="1" ht="24.75" customHeight="1" spans="1:11">
      <c r="A61" s="28">
        <v>36</v>
      </c>
      <c r="B61" s="18" t="s">
        <v>241</v>
      </c>
      <c r="C61" s="20" t="s">
        <v>242</v>
      </c>
      <c r="D61" s="20" t="s">
        <v>243</v>
      </c>
      <c r="E61" s="20" t="s">
        <v>244</v>
      </c>
      <c r="F61" s="19" t="s">
        <v>245</v>
      </c>
      <c r="G61" s="20" t="s">
        <v>246</v>
      </c>
      <c r="H61" s="21">
        <v>500</v>
      </c>
      <c r="I61" s="21">
        <v>200</v>
      </c>
      <c r="J61" s="21">
        <f>I61</f>
        <v>200</v>
      </c>
      <c r="K61" s="18"/>
    </row>
    <row r="62" s="2" customFormat="1" ht="24.75" customHeight="1" spans="1:11">
      <c r="A62" s="28">
        <v>37</v>
      </c>
      <c r="B62" s="18" t="s">
        <v>241</v>
      </c>
      <c r="C62" s="20" t="s">
        <v>247</v>
      </c>
      <c r="D62" s="20" t="s">
        <v>248</v>
      </c>
      <c r="E62" s="20" t="s">
        <v>249</v>
      </c>
      <c r="F62" s="19" t="s">
        <v>245</v>
      </c>
      <c r="G62" s="20" t="s">
        <v>250</v>
      </c>
      <c r="H62" s="21">
        <v>1000</v>
      </c>
      <c r="I62" s="21">
        <v>150</v>
      </c>
      <c r="J62" s="21">
        <f t="shared" ref="J62:J63" si="4">I62</f>
        <v>150</v>
      </c>
      <c r="K62" s="18"/>
    </row>
    <row r="63" s="2" customFormat="1" ht="24.75" customHeight="1" spans="1:11">
      <c r="A63" s="28">
        <v>38</v>
      </c>
      <c r="B63" s="18" t="s">
        <v>241</v>
      </c>
      <c r="C63" s="20" t="s">
        <v>242</v>
      </c>
      <c r="D63" s="20" t="s">
        <v>251</v>
      </c>
      <c r="E63" s="20" t="s">
        <v>244</v>
      </c>
      <c r="F63" s="19" t="s">
        <v>252</v>
      </c>
      <c r="G63" s="20" t="s">
        <v>253</v>
      </c>
      <c r="H63" s="21">
        <v>600</v>
      </c>
      <c r="I63" s="21">
        <v>240</v>
      </c>
      <c r="J63" s="21">
        <f t="shared" si="4"/>
        <v>240</v>
      </c>
      <c r="K63" s="18"/>
    </row>
    <row r="64" s="5" customFormat="1" ht="21" customHeight="1" spans="1:11">
      <c r="A64" s="13" t="s">
        <v>254</v>
      </c>
      <c r="B64" s="33" t="s">
        <v>255</v>
      </c>
      <c r="C64" s="34"/>
      <c r="D64" s="34"/>
      <c r="E64" s="34"/>
      <c r="F64" s="25"/>
      <c r="G64" s="34"/>
      <c r="H64" s="38">
        <f>SUM(H65:H73)</f>
        <v>6071</v>
      </c>
      <c r="I64" s="38">
        <f>SUM(I65:I73)</f>
        <v>5131.807</v>
      </c>
      <c r="J64" s="38">
        <f>SUM(J65:J73)</f>
        <v>5131.807</v>
      </c>
      <c r="K64" s="33"/>
    </row>
    <row r="65" s="2" customFormat="1" ht="51.75" customHeight="1" spans="1:11">
      <c r="A65" s="28">
        <v>39</v>
      </c>
      <c r="B65" s="18" t="s">
        <v>256</v>
      </c>
      <c r="C65" s="20" t="s">
        <v>257</v>
      </c>
      <c r="D65" s="20" t="s">
        <v>258</v>
      </c>
      <c r="E65" s="20" t="s">
        <v>259</v>
      </c>
      <c r="F65" s="19" t="s">
        <v>205</v>
      </c>
      <c r="G65" s="20" t="s">
        <v>260</v>
      </c>
      <c r="H65" s="21">
        <v>600</v>
      </c>
      <c r="I65" s="40">
        <v>800.659</v>
      </c>
      <c r="J65" s="40">
        <f>I65</f>
        <v>800.659</v>
      </c>
      <c r="K65" s="18" t="s">
        <v>83</v>
      </c>
    </row>
    <row r="66" s="2" customFormat="1" ht="39" customHeight="1" spans="1:11">
      <c r="A66" s="28">
        <v>40</v>
      </c>
      <c r="B66" s="18" t="s">
        <v>256</v>
      </c>
      <c r="C66" s="20" t="s">
        <v>261</v>
      </c>
      <c r="D66" s="20" t="s">
        <v>262</v>
      </c>
      <c r="E66" s="20" t="s">
        <v>259</v>
      </c>
      <c r="F66" s="19" t="s">
        <v>205</v>
      </c>
      <c r="G66" s="20" t="s">
        <v>263</v>
      </c>
      <c r="H66" s="21">
        <v>1500</v>
      </c>
      <c r="I66" s="40">
        <v>856.148</v>
      </c>
      <c r="J66" s="40">
        <f t="shared" ref="J66:J73" si="5">I66</f>
        <v>856.148</v>
      </c>
      <c r="K66" s="18" t="s">
        <v>107</v>
      </c>
    </row>
    <row r="67" s="2" customFormat="1" ht="51" customHeight="1" spans="1:11">
      <c r="A67" s="28">
        <v>41</v>
      </c>
      <c r="B67" s="18" t="s">
        <v>264</v>
      </c>
      <c r="C67" s="20" t="s">
        <v>265</v>
      </c>
      <c r="D67" s="20" t="s">
        <v>266</v>
      </c>
      <c r="E67" s="20" t="s">
        <v>267</v>
      </c>
      <c r="F67" s="19" t="s">
        <v>205</v>
      </c>
      <c r="G67" s="37" t="s">
        <v>268</v>
      </c>
      <c r="H67" s="42">
        <v>200</v>
      </c>
      <c r="I67" s="21">
        <v>535</v>
      </c>
      <c r="J67" s="40">
        <f t="shared" si="5"/>
        <v>535</v>
      </c>
      <c r="K67" s="18" t="s">
        <v>107</v>
      </c>
    </row>
    <row r="68" s="2" customFormat="1" ht="39" customHeight="1" spans="1:11">
      <c r="A68" s="28">
        <v>42</v>
      </c>
      <c r="B68" s="18" t="s">
        <v>264</v>
      </c>
      <c r="C68" s="20" t="s">
        <v>269</v>
      </c>
      <c r="D68" s="20" t="s">
        <v>270</v>
      </c>
      <c r="E68" s="20" t="s">
        <v>271</v>
      </c>
      <c r="F68" s="19" t="s">
        <v>205</v>
      </c>
      <c r="G68" s="20" t="s">
        <v>272</v>
      </c>
      <c r="H68" s="21">
        <v>818</v>
      </c>
      <c r="I68" s="21">
        <v>530</v>
      </c>
      <c r="J68" s="40">
        <f t="shared" si="5"/>
        <v>530</v>
      </c>
      <c r="K68" s="18" t="s">
        <v>107</v>
      </c>
    </row>
    <row r="69" s="2" customFormat="1" ht="27.95" customHeight="1" spans="1:11">
      <c r="A69" s="28">
        <v>43</v>
      </c>
      <c r="B69" s="18" t="s">
        <v>264</v>
      </c>
      <c r="C69" s="20" t="s">
        <v>273</v>
      </c>
      <c r="D69" s="20" t="s">
        <v>274</v>
      </c>
      <c r="E69" s="20" t="s">
        <v>275</v>
      </c>
      <c r="F69" s="19" t="s">
        <v>276</v>
      </c>
      <c r="G69" s="20" t="s">
        <v>277</v>
      </c>
      <c r="H69" s="21">
        <v>25</v>
      </c>
      <c r="I69" s="21">
        <v>510</v>
      </c>
      <c r="J69" s="40">
        <f t="shared" si="5"/>
        <v>510</v>
      </c>
      <c r="K69" s="18" t="s">
        <v>107</v>
      </c>
    </row>
    <row r="70" s="2" customFormat="1" ht="27.95" customHeight="1" spans="1:11">
      <c r="A70" s="28">
        <v>44</v>
      </c>
      <c r="B70" s="18" t="s">
        <v>264</v>
      </c>
      <c r="C70" s="20" t="s">
        <v>278</v>
      </c>
      <c r="D70" s="20" t="s">
        <v>279</v>
      </c>
      <c r="E70" s="20" t="s">
        <v>280</v>
      </c>
      <c r="F70" s="19" t="s">
        <v>281</v>
      </c>
      <c r="G70" s="20" t="s">
        <v>282</v>
      </c>
      <c r="H70" s="21">
        <v>500</v>
      </c>
      <c r="I70" s="21">
        <v>500</v>
      </c>
      <c r="J70" s="40">
        <f t="shared" si="5"/>
        <v>500</v>
      </c>
      <c r="K70" s="18" t="s">
        <v>107</v>
      </c>
    </row>
    <row r="71" s="2" customFormat="1" ht="27.95" customHeight="1" spans="1:11">
      <c r="A71" s="28">
        <v>45</v>
      </c>
      <c r="B71" s="18" t="s">
        <v>264</v>
      </c>
      <c r="C71" s="20" t="s">
        <v>283</v>
      </c>
      <c r="D71" s="20" t="s">
        <v>284</v>
      </c>
      <c r="E71" s="20" t="s">
        <v>280</v>
      </c>
      <c r="F71" s="19" t="s">
        <v>285</v>
      </c>
      <c r="G71" s="20" t="s">
        <v>286</v>
      </c>
      <c r="H71" s="21">
        <v>710</v>
      </c>
      <c r="I71" s="21">
        <v>600</v>
      </c>
      <c r="J71" s="40">
        <f t="shared" si="5"/>
        <v>600</v>
      </c>
      <c r="K71" s="18" t="s">
        <v>107</v>
      </c>
    </row>
    <row r="72" s="2" customFormat="1" ht="40.5" customHeight="1" spans="1:11">
      <c r="A72" s="28">
        <v>46</v>
      </c>
      <c r="B72" s="18" t="s">
        <v>264</v>
      </c>
      <c r="C72" s="20" t="s">
        <v>287</v>
      </c>
      <c r="D72" s="20" t="s">
        <v>274</v>
      </c>
      <c r="E72" s="20" t="s">
        <v>288</v>
      </c>
      <c r="F72" s="19" t="s">
        <v>276</v>
      </c>
      <c r="G72" s="20" t="s">
        <v>289</v>
      </c>
      <c r="H72" s="21">
        <v>918</v>
      </c>
      <c r="I72" s="21">
        <v>500</v>
      </c>
      <c r="J72" s="40">
        <f t="shared" si="5"/>
        <v>500</v>
      </c>
      <c r="K72" s="18" t="s">
        <v>107</v>
      </c>
    </row>
    <row r="73" s="2" customFormat="1" ht="40.5" customHeight="1" spans="1:11">
      <c r="A73" s="28">
        <v>47</v>
      </c>
      <c r="B73" s="18" t="s">
        <v>290</v>
      </c>
      <c r="C73" s="20" t="s">
        <v>291</v>
      </c>
      <c r="D73" s="20" t="s">
        <v>292</v>
      </c>
      <c r="E73" s="20" t="s">
        <v>293</v>
      </c>
      <c r="F73" s="19" t="s">
        <v>213</v>
      </c>
      <c r="G73" s="19" t="s">
        <v>294</v>
      </c>
      <c r="H73" s="21">
        <v>800</v>
      </c>
      <c r="I73" s="21">
        <v>300</v>
      </c>
      <c r="J73" s="40">
        <f t="shared" si="5"/>
        <v>300</v>
      </c>
      <c r="K73" s="18" t="s">
        <v>107</v>
      </c>
    </row>
    <row r="74" s="5" customFormat="1" ht="21" customHeight="1" spans="1:11">
      <c r="A74" s="13" t="s">
        <v>295</v>
      </c>
      <c r="B74" s="33" t="s">
        <v>296</v>
      </c>
      <c r="C74" s="34"/>
      <c r="D74" s="34"/>
      <c r="E74" s="34"/>
      <c r="F74" s="25"/>
      <c r="G74" s="34"/>
      <c r="H74" s="35">
        <f>SUM(H75:H79)</f>
        <v>18650</v>
      </c>
      <c r="I74" s="35">
        <f>SUM(I75:I79)</f>
        <v>13500</v>
      </c>
      <c r="J74" s="35">
        <f>SUM(J75:J79)</f>
        <v>10500</v>
      </c>
      <c r="K74" s="33"/>
    </row>
    <row r="75" s="2" customFormat="1" ht="33" customHeight="1" spans="1:11">
      <c r="A75" s="28">
        <v>48</v>
      </c>
      <c r="B75" s="18" t="s">
        <v>297</v>
      </c>
      <c r="C75" s="20" t="s">
        <v>298</v>
      </c>
      <c r="D75" s="20" t="s">
        <v>299</v>
      </c>
      <c r="E75" s="20" t="s">
        <v>300</v>
      </c>
      <c r="F75" s="19" t="s">
        <v>301</v>
      </c>
      <c r="G75" s="20" t="s">
        <v>302</v>
      </c>
      <c r="H75" s="21">
        <v>50</v>
      </c>
      <c r="I75" s="21">
        <v>5000</v>
      </c>
      <c r="J75" s="21">
        <v>2000</v>
      </c>
      <c r="K75" s="18" t="s">
        <v>83</v>
      </c>
    </row>
    <row r="76" s="2" customFormat="1" ht="27.95" customHeight="1" spans="1:11">
      <c r="A76" s="28">
        <v>49</v>
      </c>
      <c r="B76" s="18" t="s">
        <v>303</v>
      </c>
      <c r="C76" s="20" t="s">
        <v>304</v>
      </c>
      <c r="D76" s="20" t="s">
        <v>305</v>
      </c>
      <c r="E76" s="20" t="s">
        <v>306</v>
      </c>
      <c r="F76" s="19" t="s">
        <v>40</v>
      </c>
      <c r="G76" s="20" t="s">
        <v>307</v>
      </c>
      <c r="H76" s="21">
        <v>10000</v>
      </c>
      <c r="I76" s="21">
        <v>5000</v>
      </c>
      <c r="J76" s="21">
        <f>I76</f>
        <v>5000</v>
      </c>
      <c r="K76" s="18"/>
    </row>
    <row r="77" s="2" customFormat="1" ht="42.75" customHeight="1" spans="1:11">
      <c r="A77" s="28">
        <v>50</v>
      </c>
      <c r="B77" s="18" t="s">
        <v>308</v>
      </c>
      <c r="C77" s="20" t="s">
        <v>309</v>
      </c>
      <c r="D77" s="20" t="s">
        <v>310</v>
      </c>
      <c r="E77" s="20" t="s">
        <v>311</v>
      </c>
      <c r="F77" s="19" t="s">
        <v>40</v>
      </c>
      <c r="G77" s="20" t="s">
        <v>312</v>
      </c>
      <c r="H77" s="21">
        <v>5000</v>
      </c>
      <c r="I77" s="21">
        <v>1000</v>
      </c>
      <c r="J77" s="21">
        <f t="shared" ref="J77:J79" si="6">I77</f>
        <v>1000</v>
      </c>
      <c r="K77" s="18" t="s">
        <v>83</v>
      </c>
    </row>
    <row r="78" s="2" customFormat="1" ht="36.75" customHeight="1" spans="1:11">
      <c r="A78" s="28">
        <v>51</v>
      </c>
      <c r="B78" s="18" t="s">
        <v>308</v>
      </c>
      <c r="C78" s="20" t="s">
        <v>313</v>
      </c>
      <c r="D78" s="20" t="s">
        <v>314</v>
      </c>
      <c r="E78" s="20" t="s">
        <v>315</v>
      </c>
      <c r="F78" s="19" t="s">
        <v>40</v>
      </c>
      <c r="G78" s="20" t="s">
        <v>316</v>
      </c>
      <c r="H78" s="21">
        <v>600</v>
      </c>
      <c r="I78" s="21">
        <v>1000</v>
      </c>
      <c r="J78" s="21">
        <f t="shared" si="6"/>
        <v>1000</v>
      </c>
      <c r="K78" s="18" t="s">
        <v>83</v>
      </c>
    </row>
    <row r="79" s="2" customFormat="1" ht="42.75" customHeight="1" spans="1:11">
      <c r="A79" s="28">
        <v>52</v>
      </c>
      <c r="B79" s="18" t="s">
        <v>297</v>
      </c>
      <c r="C79" s="20" t="s">
        <v>317</v>
      </c>
      <c r="D79" s="20" t="s">
        <v>318</v>
      </c>
      <c r="E79" s="20" t="s">
        <v>319</v>
      </c>
      <c r="F79" s="19" t="s">
        <v>40</v>
      </c>
      <c r="G79" s="19" t="s">
        <v>320</v>
      </c>
      <c r="H79" s="21">
        <v>3000</v>
      </c>
      <c r="I79" s="21">
        <v>1500</v>
      </c>
      <c r="J79" s="21">
        <f t="shared" si="6"/>
        <v>1500</v>
      </c>
      <c r="K79" s="18" t="s">
        <v>107</v>
      </c>
    </row>
    <row r="80" s="5" customFormat="1" ht="21" customHeight="1" spans="1:11">
      <c r="A80" s="13" t="s">
        <v>321</v>
      </c>
      <c r="B80" s="33" t="s">
        <v>322</v>
      </c>
      <c r="C80" s="34"/>
      <c r="D80" s="34"/>
      <c r="E80" s="34"/>
      <c r="F80" s="25"/>
      <c r="G80" s="34"/>
      <c r="H80" s="35">
        <f>SUM(H81:H83)</f>
        <v>4570</v>
      </c>
      <c r="I80" s="35">
        <f>SUM(I81:I83)</f>
        <v>7390</v>
      </c>
      <c r="J80" s="35">
        <f>SUM(J81:J83)</f>
        <v>7390</v>
      </c>
      <c r="K80" s="33"/>
    </row>
    <row r="81" s="2" customFormat="1" ht="27.95" customHeight="1" spans="1:11">
      <c r="A81" s="28">
        <v>53</v>
      </c>
      <c r="B81" s="18" t="s">
        <v>323</v>
      </c>
      <c r="C81" s="20" t="s">
        <v>324</v>
      </c>
      <c r="D81" s="20" t="s">
        <v>325</v>
      </c>
      <c r="E81" s="20" t="s">
        <v>326</v>
      </c>
      <c r="F81" s="19" t="s">
        <v>49</v>
      </c>
      <c r="G81" s="20" t="s">
        <v>327</v>
      </c>
      <c r="H81" s="21">
        <v>1000</v>
      </c>
      <c r="I81" s="21">
        <v>1000</v>
      </c>
      <c r="J81" s="21">
        <f>I81</f>
        <v>1000</v>
      </c>
      <c r="K81" s="18" t="s">
        <v>107</v>
      </c>
    </row>
    <row r="82" s="2" customFormat="1" ht="27.95" customHeight="1" spans="1:11">
      <c r="A82" s="28">
        <v>54</v>
      </c>
      <c r="B82" s="18" t="s">
        <v>328</v>
      </c>
      <c r="C82" s="20" t="s">
        <v>329</v>
      </c>
      <c r="D82" s="20" t="s">
        <v>330</v>
      </c>
      <c r="E82" s="20" t="s">
        <v>249</v>
      </c>
      <c r="F82" s="19" t="s">
        <v>88</v>
      </c>
      <c r="G82" s="20" t="s">
        <v>331</v>
      </c>
      <c r="H82" s="21">
        <v>570</v>
      </c>
      <c r="I82" s="21">
        <v>1390</v>
      </c>
      <c r="J82" s="21">
        <f t="shared" ref="J82:J83" si="7">I82</f>
        <v>1390</v>
      </c>
      <c r="K82" s="18" t="s">
        <v>107</v>
      </c>
    </row>
    <row r="83" s="2" customFormat="1" ht="27.95" customHeight="1" spans="1:11">
      <c r="A83" s="28">
        <v>55</v>
      </c>
      <c r="B83" s="18" t="s">
        <v>328</v>
      </c>
      <c r="C83" s="20" t="s">
        <v>332</v>
      </c>
      <c r="D83" s="20" t="s">
        <v>333</v>
      </c>
      <c r="E83" s="20" t="s">
        <v>71</v>
      </c>
      <c r="F83" s="19" t="s">
        <v>40</v>
      </c>
      <c r="G83" s="20" t="s">
        <v>334</v>
      </c>
      <c r="H83" s="21">
        <v>3000</v>
      </c>
      <c r="I83" s="21">
        <v>5000</v>
      </c>
      <c r="J83" s="21">
        <f t="shared" si="7"/>
        <v>5000</v>
      </c>
      <c r="K83" s="18" t="s">
        <v>117</v>
      </c>
    </row>
    <row r="84" s="5" customFormat="1" ht="21" customHeight="1" spans="1:11">
      <c r="A84" s="13" t="s">
        <v>335</v>
      </c>
      <c r="B84" s="33" t="s">
        <v>336</v>
      </c>
      <c r="C84" s="34"/>
      <c r="D84" s="34"/>
      <c r="E84" s="34"/>
      <c r="F84" s="25"/>
      <c r="G84" s="34"/>
      <c r="H84" s="35">
        <f>SUM(H85:H96)</f>
        <v>64200</v>
      </c>
      <c r="I84" s="35">
        <f>SUM(I85:I96)</f>
        <v>191412</v>
      </c>
      <c r="J84" s="35">
        <f>SUM(J85:J96)</f>
        <v>191412</v>
      </c>
      <c r="K84" s="33"/>
    </row>
    <row r="85" s="2" customFormat="1" ht="27.95" customHeight="1" spans="1:11">
      <c r="A85" s="28">
        <v>56</v>
      </c>
      <c r="B85" s="18" t="s">
        <v>337</v>
      </c>
      <c r="C85" s="20" t="s">
        <v>338</v>
      </c>
      <c r="D85" s="20" t="s">
        <v>339</v>
      </c>
      <c r="E85" s="20" t="s">
        <v>105</v>
      </c>
      <c r="F85" s="19" t="s">
        <v>213</v>
      </c>
      <c r="G85" s="20" t="s">
        <v>340</v>
      </c>
      <c r="H85" s="21">
        <v>3000</v>
      </c>
      <c r="I85" s="21">
        <v>10000</v>
      </c>
      <c r="J85" s="21">
        <f>I85</f>
        <v>10000</v>
      </c>
      <c r="K85" s="18" t="s">
        <v>83</v>
      </c>
    </row>
    <row r="86" s="2" customFormat="1" ht="27.95" customHeight="1" spans="1:11">
      <c r="A86" s="28">
        <v>57</v>
      </c>
      <c r="B86" s="18" t="s">
        <v>341</v>
      </c>
      <c r="C86" s="20" t="s">
        <v>342</v>
      </c>
      <c r="D86" s="20" t="s">
        <v>343</v>
      </c>
      <c r="E86" s="20" t="s">
        <v>105</v>
      </c>
      <c r="F86" s="19" t="s">
        <v>40</v>
      </c>
      <c r="G86" s="20" t="s">
        <v>344</v>
      </c>
      <c r="H86" s="21">
        <v>700</v>
      </c>
      <c r="I86" s="21">
        <v>350</v>
      </c>
      <c r="J86" s="21">
        <f t="shared" ref="J86:J96" si="8">I86</f>
        <v>350</v>
      </c>
      <c r="K86" s="18" t="s">
        <v>83</v>
      </c>
    </row>
    <row r="87" s="2" customFormat="1" ht="27.95" customHeight="1" spans="1:11">
      <c r="A87" s="28">
        <v>58</v>
      </c>
      <c r="B87" s="18" t="s">
        <v>341</v>
      </c>
      <c r="C87" s="20" t="s">
        <v>345</v>
      </c>
      <c r="D87" s="20" t="s">
        <v>346</v>
      </c>
      <c r="E87" s="20" t="s">
        <v>347</v>
      </c>
      <c r="F87" s="19" t="s">
        <v>40</v>
      </c>
      <c r="G87" s="20" t="s">
        <v>348</v>
      </c>
      <c r="H87" s="21">
        <v>700</v>
      </c>
      <c r="I87" s="21">
        <v>350</v>
      </c>
      <c r="J87" s="21">
        <f t="shared" si="8"/>
        <v>350</v>
      </c>
      <c r="K87" s="18" t="s">
        <v>83</v>
      </c>
    </row>
    <row r="88" s="2" customFormat="1" ht="27.95" customHeight="1" spans="1:11">
      <c r="A88" s="28">
        <v>59</v>
      </c>
      <c r="B88" s="18" t="s">
        <v>341</v>
      </c>
      <c r="C88" s="20" t="s">
        <v>349</v>
      </c>
      <c r="D88" s="20" t="s">
        <v>350</v>
      </c>
      <c r="E88" s="20" t="s">
        <v>351</v>
      </c>
      <c r="F88" s="19" t="s">
        <v>40</v>
      </c>
      <c r="G88" s="20" t="s">
        <v>352</v>
      </c>
      <c r="H88" s="21">
        <v>1000</v>
      </c>
      <c r="I88" s="21">
        <v>800</v>
      </c>
      <c r="J88" s="21">
        <f t="shared" si="8"/>
        <v>800</v>
      </c>
      <c r="K88" s="18" t="s">
        <v>107</v>
      </c>
    </row>
    <row r="89" s="2" customFormat="1" ht="27.95" customHeight="1" spans="1:11">
      <c r="A89" s="28">
        <v>60</v>
      </c>
      <c r="B89" s="18" t="s">
        <v>341</v>
      </c>
      <c r="C89" s="20" t="s">
        <v>353</v>
      </c>
      <c r="D89" s="20" t="s">
        <v>354</v>
      </c>
      <c r="E89" s="20" t="s">
        <v>99</v>
      </c>
      <c r="F89" s="19" t="s">
        <v>40</v>
      </c>
      <c r="G89" s="20" t="s">
        <v>355</v>
      </c>
      <c r="H89" s="21">
        <v>1000</v>
      </c>
      <c r="I89" s="21">
        <v>500</v>
      </c>
      <c r="J89" s="21">
        <f t="shared" si="8"/>
        <v>500</v>
      </c>
      <c r="K89" s="18" t="s">
        <v>107</v>
      </c>
    </row>
    <row r="90" s="2" customFormat="1" ht="57" customHeight="1" spans="1:11">
      <c r="A90" s="28">
        <v>61</v>
      </c>
      <c r="B90" s="18" t="s">
        <v>356</v>
      </c>
      <c r="C90" s="20" t="s">
        <v>357</v>
      </c>
      <c r="D90" s="20" t="s">
        <v>358</v>
      </c>
      <c r="E90" s="20" t="s">
        <v>359</v>
      </c>
      <c r="F90" s="19" t="s">
        <v>49</v>
      </c>
      <c r="G90" s="24" t="s">
        <v>360</v>
      </c>
      <c r="H90" s="23">
        <v>18000</v>
      </c>
      <c r="I90" s="21">
        <v>6722</v>
      </c>
      <c r="J90" s="21">
        <f t="shared" si="8"/>
        <v>6722</v>
      </c>
      <c r="K90" s="18" t="s">
        <v>83</v>
      </c>
    </row>
    <row r="91" s="2" customFormat="1" ht="57" customHeight="1" spans="1:11">
      <c r="A91" s="28">
        <v>62</v>
      </c>
      <c r="B91" s="18" t="s">
        <v>356</v>
      </c>
      <c r="C91" s="20" t="s">
        <v>361</v>
      </c>
      <c r="D91" s="20" t="s">
        <v>362</v>
      </c>
      <c r="E91" s="20" t="s">
        <v>48</v>
      </c>
      <c r="F91" s="19" t="s">
        <v>49</v>
      </c>
      <c r="G91" s="24" t="s">
        <v>363</v>
      </c>
      <c r="H91" s="23">
        <v>2600</v>
      </c>
      <c r="I91" s="21">
        <v>4075</v>
      </c>
      <c r="J91" s="21">
        <f t="shared" si="8"/>
        <v>4075</v>
      </c>
      <c r="K91" s="18" t="s">
        <v>83</v>
      </c>
    </row>
    <row r="92" s="2" customFormat="1" ht="27.95" customHeight="1" spans="1:11">
      <c r="A92" s="28">
        <v>63</v>
      </c>
      <c r="B92" s="18" t="s">
        <v>364</v>
      </c>
      <c r="C92" s="20" t="s">
        <v>365</v>
      </c>
      <c r="D92" s="20" t="s">
        <v>366</v>
      </c>
      <c r="E92" s="20" t="s">
        <v>367</v>
      </c>
      <c r="F92" s="19" t="s">
        <v>49</v>
      </c>
      <c r="G92" s="20" t="s">
        <v>368</v>
      </c>
      <c r="H92" s="21">
        <v>1000</v>
      </c>
      <c r="I92" s="21">
        <v>615</v>
      </c>
      <c r="J92" s="21">
        <f t="shared" si="8"/>
        <v>615</v>
      </c>
      <c r="K92" s="18" t="s">
        <v>107</v>
      </c>
    </row>
    <row r="93" s="2" customFormat="1" ht="27.95" customHeight="1" spans="1:11">
      <c r="A93" s="28">
        <v>64</v>
      </c>
      <c r="B93" s="18" t="s">
        <v>369</v>
      </c>
      <c r="C93" s="20" t="s">
        <v>370</v>
      </c>
      <c r="D93" s="20" t="s">
        <v>371</v>
      </c>
      <c r="E93" s="19" t="s">
        <v>372</v>
      </c>
      <c r="F93" s="19" t="s">
        <v>40</v>
      </c>
      <c r="G93" s="20" t="s">
        <v>373</v>
      </c>
      <c r="H93" s="21">
        <v>6000</v>
      </c>
      <c r="I93" s="21">
        <v>3000</v>
      </c>
      <c r="J93" s="21">
        <f t="shared" si="8"/>
        <v>3000</v>
      </c>
      <c r="K93" s="18" t="s">
        <v>83</v>
      </c>
    </row>
    <row r="94" s="2" customFormat="1" ht="27.95" customHeight="1" spans="1:11">
      <c r="A94" s="28">
        <v>65</v>
      </c>
      <c r="B94" s="17" t="s">
        <v>374</v>
      </c>
      <c r="C94" s="20" t="s">
        <v>375</v>
      </c>
      <c r="D94" s="19" t="s">
        <v>374</v>
      </c>
      <c r="E94" s="19" t="s">
        <v>376</v>
      </c>
      <c r="F94" s="19" t="s">
        <v>40</v>
      </c>
      <c r="G94" s="20" t="s">
        <v>377</v>
      </c>
      <c r="H94" s="21">
        <v>200</v>
      </c>
      <c r="I94" s="21">
        <v>5000</v>
      </c>
      <c r="J94" s="21">
        <f t="shared" si="8"/>
        <v>5000</v>
      </c>
      <c r="K94" s="18" t="s">
        <v>107</v>
      </c>
    </row>
    <row r="95" s="2" customFormat="1" ht="27.95" customHeight="1" spans="1:11">
      <c r="A95" s="28">
        <v>66</v>
      </c>
      <c r="B95" s="18" t="s">
        <v>374</v>
      </c>
      <c r="C95" s="20" t="s">
        <v>378</v>
      </c>
      <c r="D95" s="20" t="s">
        <v>379</v>
      </c>
      <c r="E95" s="19" t="s">
        <v>72</v>
      </c>
      <c r="F95" s="19" t="s">
        <v>40</v>
      </c>
      <c r="G95" s="19" t="s">
        <v>380</v>
      </c>
      <c r="H95" s="21">
        <v>10000</v>
      </c>
      <c r="I95" s="21">
        <v>10000</v>
      </c>
      <c r="J95" s="21">
        <f t="shared" si="8"/>
        <v>10000</v>
      </c>
      <c r="K95" s="18" t="s">
        <v>117</v>
      </c>
    </row>
    <row r="96" s="2" customFormat="1" ht="27.95" customHeight="1" spans="1:11">
      <c r="A96" s="28">
        <v>67</v>
      </c>
      <c r="B96" s="18" t="s">
        <v>381</v>
      </c>
      <c r="C96" s="19" t="s">
        <v>382</v>
      </c>
      <c r="D96" s="20" t="s">
        <v>383</v>
      </c>
      <c r="E96" s="20" t="s">
        <v>383</v>
      </c>
      <c r="F96" s="19" t="s">
        <v>40</v>
      </c>
      <c r="G96" s="19" t="s">
        <v>382</v>
      </c>
      <c r="H96" s="21">
        <v>20000</v>
      </c>
      <c r="I96" s="21">
        <v>150000</v>
      </c>
      <c r="J96" s="21">
        <f t="shared" si="8"/>
        <v>150000</v>
      </c>
      <c r="K96" s="18" t="s">
        <v>117</v>
      </c>
    </row>
    <row r="97" s="5" customFormat="1" ht="21" customHeight="1" spans="1:11">
      <c r="A97" s="13" t="s">
        <v>384</v>
      </c>
      <c r="B97" s="33" t="s">
        <v>385</v>
      </c>
      <c r="C97" s="34"/>
      <c r="D97" s="34"/>
      <c r="E97" s="34"/>
      <c r="F97" s="25"/>
      <c r="G97" s="34"/>
      <c r="H97" s="35">
        <f>SUM(H98:H107)</f>
        <v>36270</v>
      </c>
      <c r="I97" s="35">
        <f>SUM(I98:I107)</f>
        <v>42940</v>
      </c>
      <c r="J97" s="35">
        <f>SUM(J98:J107)</f>
        <v>42940</v>
      </c>
      <c r="K97" s="33"/>
    </row>
    <row r="98" s="2" customFormat="1" ht="30.75" customHeight="1" spans="1:11">
      <c r="A98" s="28">
        <v>68</v>
      </c>
      <c r="B98" s="18" t="s">
        <v>386</v>
      </c>
      <c r="C98" s="20" t="s">
        <v>387</v>
      </c>
      <c r="D98" s="20" t="s">
        <v>388</v>
      </c>
      <c r="E98" s="20" t="s">
        <v>70</v>
      </c>
      <c r="F98" s="19" t="s">
        <v>49</v>
      </c>
      <c r="G98" s="20" t="s">
        <v>389</v>
      </c>
      <c r="H98" s="21">
        <v>350</v>
      </c>
      <c r="I98" s="21">
        <v>500</v>
      </c>
      <c r="J98" s="21">
        <f>I98</f>
        <v>500</v>
      </c>
      <c r="K98" s="18" t="s">
        <v>107</v>
      </c>
    </row>
    <row r="99" s="2" customFormat="1" ht="30.75" customHeight="1" spans="1:11">
      <c r="A99" s="28">
        <v>69</v>
      </c>
      <c r="B99" s="18" t="s">
        <v>386</v>
      </c>
      <c r="C99" s="20" t="s">
        <v>390</v>
      </c>
      <c r="D99" s="20" t="s">
        <v>391</v>
      </c>
      <c r="E99" s="20" t="s">
        <v>70</v>
      </c>
      <c r="F99" s="19" t="s">
        <v>392</v>
      </c>
      <c r="G99" s="20" t="s">
        <v>393</v>
      </c>
      <c r="H99" s="21">
        <v>500</v>
      </c>
      <c r="I99" s="21">
        <v>1000</v>
      </c>
      <c r="J99" s="21">
        <f t="shared" ref="J99:J105" si="9">I99</f>
        <v>1000</v>
      </c>
      <c r="K99" s="18" t="s">
        <v>107</v>
      </c>
    </row>
    <row r="100" s="2" customFormat="1" ht="27.95" customHeight="1" spans="1:11">
      <c r="A100" s="28">
        <v>70</v>
      </c>
      <c r="B100" s="18" t="s">
        <v>386</v>
      </c>
      <c r="C100" s="20" t="s">
        <v>394</v>
      </c>
      <c r="D100" s="20" t="s">
        <v>395</v>
      </c>
      <c r="E100" s="20" t="s">
        <v>396</v>
      </c>
      <c r="F100" s="19" t="s">
        <v>40</v>
      </c>
      <c r="G100" s="20" t="s">
        <v>397</v>
      </c>
      <c r="H100" s="21">
        <v>3000</v>
      </c>
      <c r="I100" s="21">
        <v>3000</v>
      </c>
      <c r="J100" s="21">
        <f t="shared" si="9"/>
        <v>3000</v>
      </c>
      <c r="K100" s="18" t="s">
        <v>107</v>
      </c>
    </row>
    <row r="101" s="2" customFormat="1" ht="39" customHeight="1" spans="1:11">
      <c r="A101" s="28">
        <v>71</v>
      </c>
      <c r="B101" s="18" t="s">
        <v>398</v>
      </c>
      <c r="C101" s="20" t="s">
        <v>399</v>
      </c>
      <c r="D101" s="20" t="s">
        <v>400</v>
      </c>
      <c r="E101" s="20" t="s">
        <v>401</v>
      </c>
      <c r="F101" s="19" t="s">
        <v>136</v>
      </c>
      <c r="G101" s="20" t="s">
        <v>402</v>
      </c>
      <c r="H101" s="21">
        <v>1000</v>
      </c>
      <c r="I101" s="21">
        <v>500</v>
      </c>
      <c r="J101" s="21">
        <f t="shared" si="9"/>
        <v>500</v>
      </c>
      <c r="K101" s="18" t="s">
        <v>107</v>
      </c>
    </row>
    <row r="102" s="2" customFormat="1" ht="39" customHeight="1" spans="1:11">
      <c r="A102" s="28">
        <v>72</v>
      </c>
      <c r="B102" s="18" t="s">
        <v>403</v>
      </c>
      <c r="C102" s="20" t="s">
        <v>404</v>
      </c>
      <c r="D102" s="20" t="s">
        <v>405</v>
      </c>
      <c r="E102" s="20" t="s">
        <v>406</v>
      </c>
      <c r="F102" s="19" t="s">
        <v>40</v>
      </c>
      <c r="G102" s="20" t="s">
        <v>407</v>
      </c>
      <c r="H102" s="21">
        <v>20</v>
      </c>
      <c r="I102" s="21">
        <v>5500</v>
      </c>
      <c r="J102" s="21">
        <f t="shared" si="9"/>
        <v>5500</v>
      </c>
      <c r="K102" s="18" t="s">
        <v>83</v>
      </c>
    </row>
    <row r="103" s="2" customFormat="1" ht="38.1" customHeight="1" spans="1:11">
      <c r="A103" s="28">
        <v>73</v>
      </c>
      <c r="B103" s="18" t="s">
        <v>403</v>
      </c>
      <c r="C103" s="20" t="s">
        <v>408</v>
      </c>
      <c r="D103" s="20" t="s">
        <v>409</v>
      </c>
      <c r="E103" s="20" t="s">
        <v>410</v>
      </c>
      <c r="F103" s="19" t="s">
        <v>40</v>
      </c>
      <c r="G103" s="20" t="s">
        <v>411</v>
      </c>
      <c r="H103" s="21">
        <v>1020</v>
      </c>
      <c r="I103" s="21">
        <v>3300</v>
      </c>
      <c r="J103" s="21">
        <f t="shared" si="9"/>
        <v>3300</v>
      </c>
      <c r="K103" s="18" t="s">
        <v>83</v>
      </c>
    </row>
    <row r="104" s="2" customFormat="1" ht="27.95" customHeight="1" spans="1:11">
      <c r="A104" s="28">
        <v>74</v>
      </c>
      <c r="B104" s="18" t="s">
        <v>412</v>
      </c>
      <c r="C104" s="20" t="s">
        <v>413</v>
      </c>
      <c r="D104" s="20" t="s">
        <v>414</v>
      </c>
      <c r="E104" s="20" t="s">
        <v>396</v>
      </c>
      <c r="F104" s="19" t="s">
        <v>136</v>
      </c>
      <c r="G104" s="20" t="s">
        <v>415</v>
      </c>
      <c r="H104" s="21">
        <v>25280</v>
      </c>
      <c r="I104" s="21">
        <v>25280</v>
      </c>
      <c r="J104" s="21">
        <f t="shared" si="9"/>
        <v>25280</v>
      </c>
      <c r="K104" s="18" t="s">
        <v>107</v>
      </c>
    </row>
    <row r="105" s="2" customFormat="1" ht="27.95" customHeight="1" spans="1:11">
      <c r="A105" s="28">
        <v>75</v>
      </c>
      <c r="B105" s="18" t="s">
        <v>416</v>
      </c>
      <c r="C105" s="20" t="s">
        <v>417</v>
      </c>
      <c r="D105" s="20" t="s">
        <v>418</v>
      </c>
      <c r="E105" s="20" t="s">
        <v>419</v>
      </c>
      <c r="F105" s="19" t="s">
        <v>205</v>
      </c>
      <c r="G105" s="20" t="s">
        <v>420</v>
      </c>
      <c r="H105" s="21">
        <v>200</v>
      </c>
      <c r="I105" s="21">
        <v>500</v>
      </c>
      <c r="J105" s="21">
        <f t="shared" si="9"/>
        <v>500</v>
      </c>
      <c r="K105" s="18" t="s">
        <v>421</v>
      </c>
    </row>
    <row r="106" s="2" customFormat="1" ht="39" customHeight="1" spans="1:11">
      <c r="A106" s="28">
        <v>76</v>
      </c>
      <c r="B106" s="18" t="s">
        <v>416</v>
      </c>
      <c r="C106" s="20" t="s">
        <v>422</v>
      </c>
      <c r="D106" s="20" t="s">
        <v>423</v>
      </c>
      <c r="E106" s="37" t="s">
        <v>424</v>
      </c>
      <c r="F106" s="19" t="s">
        <v>425</v>
      </c>
      <c r="G106" s="20" t="s">
        <v>426</v>
      </c>
      <c r="H106" s="21">
        <v>2400</v>
      </c>
      <c r="I106" s="21">
        <v>2360</v>
      </c>
      <c r="J106" s="21">
        <v>2360</v>
      </c>
      <c r="K106" s="18" t="s">
        <v>421</v>
      </c>
    </row>
    <row r="107" s="2" customFormat="1" ht="27.95" customHeight="1" spans="1:11">
      <c r="A107" s="28">
        <v>77</v>
      </c>
      <c r="B107" s="18" t="s">
        <v>427</v>
      </c>
      <c r="C107" s="20" t="s">
        <v>428</v>
      </c>
      <c r="D107" s="20" t="s">
        <v>429</v>
      </c>
      <c r="E107" s="20" t="s">
        <v>430</v>
      </c>
      <c r="F107" s="19" t="s">
        <v>40</v>
      </c>
      <c r="G107" s="20" t="s">
        <v>428</v>
      </c>
      <c r="H107" s="21">
        <v>2500</v>
      </c>
      <c r="I107" s="21">
        <v>1000</v>
      </c>
      <c r="J107" s="21">
        <f>I107</f>
        <v>1000</v>
      </c>
      <c r="K107" s="18" t="s">
        <v>83</v>
      </c>
    </row>
    <row r="108" s="5" customFormat="1" ht="21" customHeight="1" spans="1:11">
      <c r="A108" s="13" t="s">
        <v>431</v>
      </c>
      <c r="B108" s="33" t="s">
        <v>432</v>
      </c>
      <c r="C108" s="34"/>
      <c r="D108" s="34"/>
      <c r="E108" s="34"/>
      <c r="F108" s="25"/>
      <c r="G108" s="34"/>
      <c r="H108" s="38">
        <f>SUM(H109:H125)</f>
        <v>66134</v>
      </c>
      <c r="I108" s="38">
        <f>SUM(I109:I125)</f>
        <v>138293.14</v>
      </c>
      <c r="J108" s="38">
        <f>SUM(J109:J125)</f>
        <v>127233.14</v>
      </c>
      <c r="K108" s="33"/>
    </row>
    <row r="109" s="2" customFormat="1" ht="39" customHeight="1" spans="1:11">
      <c r="A109" s="28">
        <v>78</v>
      </c>
      <c r="B109" s="18" t="s">
        <v>433</v>
      </c>
      <c r="C109" s="20" t="s">
        <v>434</v>
      </c>
      <c r="D109" s="20" t="s">
        <v>435</v>
      </c>
      <c r="E109" s="20" t="s">
        <v>436</v>
      </c>
      <c r="F109" s="19" t="s">
        <v>40</v>
      </c>
      <c r="G109" s="20" t="s">
        <v>437</v>
      </c>
      <c r="H109" s="21">
        <v>1400</v>
      </c>
      <c r="I109" s="21">
        <v>600</v>
      </c>
      <c r="J109" s="21">
        <f>I109</f>
        <v>600</v>
      </c>
      <c r="K109" s="18" t="s">
        <v>83</v>
      </c>
    </row>
    <row r="110" s="2" customFormat="1" ht="39" customHeight="1" spans="1:11">
      <c r="A110" s="28">
        <v>79</v>
      </c>
      <c r="B110" s="18" t="s">
        <v>438</v>
      </c>
      <c r="C110" s="20" t="s">
        <v>439</v>
      </c>
      <c r="D110" s="20" t="s">
        <v>440</v>
      </c>
      <c r="E110" s="20" t="s">
        <v>441</v>
      </c>
      <c r="F110" s="19" t="s">
        <v>40</v>
      </c>
      <c r="G110" s="20" t="s">
        <v>442</v>
      </c>
      <c r="H110" s="21">
        <v>500</v>
      </c>
      <c r="I110" s="21">
        <v>1020</v>
      </c>
      <c r="J110" s="21">
        <f t="shared" ref="J110:J114" si="10">I110</f>
        <v>1020</v>
      </c>
      <c r="K110" s="18" t="s">
        <v>83</v>
      </c>
    </row>
    <row r="111" s="2" customFormat="1" ht="27.95" customHeight="1" spans="1:11">
      <c r="A111" s="28">
        <v>80</v>
      </c>
      <c r="B111" s="18" t="s">
        <v>438</v>
      </c>
      <c r="C111" s="20" t="s">
        <v>443</v>
      </c>
      <c r="D111" s="20" t="s">
        <v>444</v>
      </c>
      <c r="E111" s="20" t="s">
        <v>445</v>
      </c>
      <c r="F111" s="19" t="s">
        <v>136</v>
      </c>
      <c r="G111" s="20" t="s">
        <v>446</v>
      </c>
      <c r="H111" s="21">
        <v>10000</v>
      </c>
      <c r="I111" s="21">
        <v>4750</v>
      </c>
      <c r="J111" s="21">
        <f t="shared" si="10"/>
        <v>4750</v>
      </c>
      <c r="K111" s="18" t="s">
        <v>107</v>
      </c>
    </row>
    <row r="112" s="2" customFormat="1" ht="39" customHeight="1" spans="1:11">
      <c r="A112" s="28">
        <v>81</v>
      </c>
      <c r="B112" s="18" t="s">
        <v>438</v>
      </c>
      <c r="C112" s="20" t="s">
        <v>447</v>
      </c>
      <c r="D112" s="20" t="s">
        <v>448</v>
      </c>
      <c r="E112" s="37" t="s">
        <v>449</v>
      </c>
      <c r="F112" s="19" t="s">
        <v>88</v>
      </c>
      <c r="G112" s="20" t="s">
        <v>450</v>
      </c>
      <c r="H112" s="21">
        <v>2200</v>
      </c>
      <c r="I112" s="21">
        <v>440</v>
      </c>
      <c r="J112" s="21">
        <f t="shared" si="10"/>
        <v>440</v>
      </c>
      <c r="K112" s="18" t="s">
        <v>83</v>
      </c>
    </row>
    <row r="113" s="2" customFormat="1" ht="39" customHeight="1" spans="1:11">
      <c r="A113" s="28">
        <v>82</v>
      </c>
      <c r="B113" s="18" t="s">
        <v>438</v>
      </c>
      <c r="C113" s="20" t="s">
        <v>451</v>
      </c>
      <c r="D113" s="20" t="s">
        <v>452</v>
      </c>
      <c r="E113" s="20" t="s">
        <v>453</v>
      </c>
      <c r="F113" s="19" t="s">
        <v>88</v>
      </c>
      <c r="G113" s="20" t="s">
        <v>454</v>
      </c>
      <c r="H113" s="21">
        <v>1300</v>
      </c>
      <c r="I113" s="21">
        <v>500</v>
      </c>
      <c r="J113" s="21">
        <f t="shared" si="10"/>
        <v>500</v>
      </c>
      <c r="K113" s="18" t="s">
        <v>83</v>
      </c>
    </row>
    <row r="114" s="2" customFormat="1" ht="39" customHeight="1" spans="1:11">
      <c r="A114" s="28">
        <v>83</v>
      </c>
      <c r="B114" s="18" t="s">
        <v>438</v>
      </c>
      <c r="C114" s="20" t="s">
        <v>455</v>
      </c>
      <c r="D114" s="20" t="s">
        <v>456</v>
      </c>
      <c r="E114" s="20" t="s">
        <v>457</v>
      </c>
      <c r="F114" s="19" t="s">
        <v>40</v>
      </c>
      <c r="G114" s="20" t="s">
        <v>458</v>
      </c>
      <c r="H114" s="21">
        <v>300</v>
      </c>
      <c r="I114" s="21">
        <v>500</v>
      </c>
      <c r="J114" s="21">
        <f t="shared" si="10"/>
        <v>500</v>
      </c>
      <c r="K114" s="18" t="s">
        <v>107</v>
      </c>
    </row>
    <row r="115" s="2" customFormat="1" ht="87.75" customHeight="1" spans="1:11">
      <c r="A115" s="28">
        <v>84</v>
      </c>
      <c r="B115" s="18" t="s">
        <v>438</v>
      </c>
      <c r="C115" s="20" t="s">
        <v>459</v>
      </c>
      <c r="D115" s="20" t="s">
        <v>460</v>
      </c>
      <c r="E115" s="20" t="s">
        <v>461</v>
      </c>
      <c r="F115" s="19" t="s">
        <v>129</v>
      </c>
      <c r="G115" s="24" t="s">
        <v>462</v>
      </c>
      <c r="H115" s="23">
        <v>4000</v>
      </c>
      <c r="I115" s="21">
        <v>15000</v>
      </c>
      <c r="J115" s="21">
        <v>3940</v>
      </c>
      <c r="K115" s="18" t="s">
        <v>117</v>
      </c>
    </row>
    <row r="116" s="2" customFormat="1" ht="27.95" customHeight="1" spans="1:11">
      <c r="A116" s="28">
        <v>85</v>
      </c>
      <c r="B116" s="18" t="s">
        <v>438</v>
      </c>
      <c r="C116" s="20" t="s">
        <v>463</v>
      </c>
      <c r="D116" s="20" t="s">
        <v>464</v>
      </c>
      <c r="E116" s="20" t="s">
        <v>461</v>
      </c>
      <c r="F116" s="19" t="s">
        <v>465</v>
      </c>
      <c r="G116" s="20" t="s">
        <v>466</v>
      </c>
      <c r="H116" s="21">
        <v>400</v>
      </c>
      <c r="I116" s="21">
        <v>800</v>
      </c>
      <c r="J116" s="21">
        <v>800</v>
      </c>
      <c r="K116" s="18" t="s">
        <v>467</v>
      </c>
    </row>
    <row r="117" s="2" customFormat="1" ht="44.25" customHeight="1" spans="1:11">
      <c r="A117" s="28">
        <v>86</v>
      </c>
      <c r="B117" s="18" t="s">
        <v>468</v>
      </c>
      <c r="C117" s="20" t="s">
        <v>469</v>
      </c>
      <c r="D117" s="20" t="s">
        <v>470</v>
      </c>
      <c r="E117" s="20" t="s">
        <v>471</v>
      </c>
      <c r="F117" s="19" t="s">
        <v>205</v>
      </c>
      <c r="G117" s="37" t="s">
        <v>472</v>
      </c>
      <c r="H117" s="42">
        <v>1500</v>
      </c>
      <c r="I117" s="21">
        <v>1200</v>
      </c>
      <c r="J117" s="21">
        <f>I117</f>
        <v>1200</v>
      </c>
      <c r="K117" s="18" t="s">
        <v>83</v>
      </c>
    </row>
    <row r="118" s="2" customFormat="1" ht="27.95" customHeight="1" spans="1:11">
      <c r="A118" s="28">
        <v>87</v>
      </c>
      <c r="B118" s="18" t="s">
        <v>468</v>
      </c>
      <c r="C118" s="20" t="s">
        <v>473</v>
      </c>
      <c r="D118" s="20" t="s">
        <v>474</v>
      </c>
      <c r="E118" s="20" t="s">
        <v>475</v>
      </c>
      <c r="F118" s="19" t="s">
        <v>49</v>
      </c>
      <c r="G118" s="20" t="s">
        <v>476</v>
      </c>
      <c r="H118" s="21">
        <v>1200</v>
      </c>
      <c r="I118" s="21">
        <v>800</v>
      </c>
      <c r="J118" s="21">
        <f t="shared" ref="J118:J123" si="11">I118</f>
        <v>800</v>
      </c>
      <c r="K118" s="18" t="s">
        <v>83</v>
      </c>
    </row>
    <row r="119" s="2" customFormat="1" ht="27.95" customHeight="1" spans="1:11">
      <c r="A119" s="28">
        <v>88</v>
      </c>
      <c r="B119" s="18" t="s">
        <v>468</v>
      </c>
      <c r="C119" s="20" t="s">
        <v>477</v>
      </c>
      <c r="D119" s="20" t="s">
        <v>478</v>
      </c>
      <c r="E119" s="20" t="s">
        <v>479</v>
      </c>
      <c r="F119" s="19" t="s">
        <v>480</v>
      </c>
      <c r="G119" s="20" t="s">
        <v>481</v>
      </c>
      <c r="H119" s="21">
        <v>200</v>
      </c>
      <c r="I119" s="21">
        <v>800</v>
      </c>
      <c r="J119" s="21">
        <f t="shared" si="11"/>
        <v>800</v>
      </c>
      <c r="K119" s="18" t="s">
        <v>83</v>
      </c>
    </row>
    <row r="120" s="2" customFormat="1" ht="27.95" customHeight="1" spans="1:11">
      <c r="A120" s="28">
        <v>89</v>
      </c>
      <c r="B120" s="18" t="s">
        <v>468</v>
      </c>
      <c r="C120" s="20" t="s">
        <v>473</v>
      </c>
      <c r="D120" s="20" t="s">
        <v>482</v>
      </c>
      <c r="E120" s="20" t="s">
        <v>45</v>
      </c>
      <c r="F120" s="19" t="s">
        <v>46</v>
      </c>
      <c r="G120" s="20" t="s">
        <v>483</v>
      </c>
      <c r="H120" s="21">
        <v>600</v>
      </c>
      <c r="I120" s="21">
        <v>700</v>
      </c>
      <c r="J120" s="21">
        <f t="shared" si="11"/>
        <v>700</v>
      </c>
      <c r="K120" s="18" t="s">
        <v>83</v>
      </c>
    </row>
    <row r="121" s="2" customFormat="1" ht="39.75" customHeight="1" spans="1:11">
      <c r="A121" s="28">
        <v>90</v>
      </c>
      <c r="B121" s="18" t="s">
        <v>484</v>
      </c>
      <c r="C121" s="20" t="s">
        <v>485</v>
      </c>
      <c r="D121" s="20" t="s">
        <v>486</v>
      </c>
      <c r="E121" s="20" t="s">
        <v>487</v>
      </c>
      <c r="F121" s="19" t="s">
        <v>40</v>
      </c>
      <c r="G121" s="20" t="s">
        <v>488</v>
      </c>
      <c r="H121" s="21">
        <v>4700</v>
      </c>
      <c r="I121" s="21">
        <v>1740</v>
      </c>
      <c r="J121" s="21">
        <f t="shared" si="11"/>
        <v>1740</v>
      </c>
      <c r="K121" s="18" t="s">
        <v>83</v>
      </c>
    </row>
    <row r="122" s="2" customFormat="1" ht="113.25" customHeight="1" spans="1:11">
      <c r="A122" s="28">
        <v>91</v>
      </c>
      <c r="B122" s="18" t="s">
        <v>489</v>
      </c>
      <c r="C122" s="20" t="s">
        <v>490</v>
      </c>
      <c r="D122" s="24" t="s">
        <v>491</v>
      </c>
      <c r="E122" s="20" t="s">
        <v>492</v>
      </c>
      <c r="F122" s="19" t="s">
        <v>465</v>
      </c>
      <c r="G122" s="24" t="s">
        <v>493</v>
      </c>
      <c r="H122" s="23">
        <v>30000</v>
      </c>
      <c r="I122" s="40">
        <v>11443.14</v>
      </c>
      <c r="J122" s="40">
        <f t="shared" si="11"/>
        <v>11443.14</v>
      </c>
      <c r="K122" s="18" t="s">
        <v>83</v>
      </c>
    </row>
    <row r="123" s="2" customFormat="1" ht="38.25" customHeight="1" spans="1:11">
      <c r="A123" s="28">
        <v>92</v>
      </c>
      <c r="B123" s="18" t="s">
        <v>494</v>
      </c>
      <c r="C123" s="20" t="s">
        <v>495</v>
      </c>
      <c r="D123" s="24" t="s">
        <v>496</v>
      </c>
      <c r="E123" s="20" t="s">
        <v>497</v>
      </c>
      <c r="F123" s="19" t="s">
        <v>40</v>
      </c>
      <c r="G123" s="19" t="s">
        <v>64</v>
      </c>
      <c r="H123" s="23">
        <v>5000</v>
      </c>
      <c r="I123" s="21">
        <v>30000</v>
      </c>
      <c r="J123" s="21">
        <f t="shared" si="11"/>
        <v>30000</v>
      </c>
      <c r="K123" s="18" t="s">
        <v>107</v>
      </c>
    </row>
    <row r="124" s="2" customFormat="1" ht="38.25" customHeight="1" spans="1:11">
      <c r="A124" s="28">
        <v>93</v>
      </c>
      <c r="B124" s="18" t="s">
        <v>494</v>
      </c>
      <c r="C124" s="20" t="s">
        <v>498</v>
      </c>
      <c r="D124" s="24" t="s">
        <v>496</v>
      </c>
      <c r="E124" s="20" t="s">
        <v>72</v>
      </c>
      <c r="F124" s="19" t="s">
        <v>40</v>
      </c>
      <c r="G124" s="19" t="s">
        <v>499</v>
      </c>
      <c r="H124" s="23">
        <v>226</v>
      </c>
      <c r="I124" s="21">
        <v>65000</v>
      </c>
      <c r="J124" s="21">
        <f t="shared" ref="J124:J125" si="12">I124</f>
        <v>65000</v>
      </c>
      <c r="K124" s="18" t="s">
        <v>117</v>
      </c>
    </row>
    <row r="125" s="2" customFormat="1" ht="38.25" customHeight="1" spans="1:11">
      <c r="A125" s="28">
        <v>94</v>
      </c>
      <c r="B125" s="18" t="s">
        <v>500</v>
      </c>
      <c r="C125" s="20" t="s">
        <v>501</v>
      </c>
      <c r="D125" s="24" t="s">
        <v>502</v>
      </c>
      <c r="E125" s="20" t="s">
        <v>72</v>
      </c>
      <c r="F125" s="19" t="s">
        <v>40</v>
      </c>
      <c r="G125" s="20" t="s">
        <v>503</v>
      </c>
      <c r="H125" s="23">
        <v>2608</v>
      </c>
      <c r="I125" s="21">
        <v>3000</v>
      </c>
      <c r="J125" s="21">
        <f t="shared" si="12"/>
        <v>3000</v>
      </c>
      <c r="K125" s="18" t="s">
        <v>117</v>
      </c>
    </row>
    <row r="126" s="5" customFormat="1" ht="21" customHeight="1" spans="1:11">
      <c r="A126" s="13" t="s">
        <v>504</v>
      </c>
      <c r="B126" s="33" t="s">
        <v>505</v>
      </c>
      <c r="C126" s="34"/>
      <c r="D126" s="34"/>
      <c r="E126" s="34"/>
      <c r="F126" s="25"/>
      <c r="G126" s="34"/>
      <c r="H126" s="38">
        <f>SUM(H127:H137)</f>
        <v>53900</v>
      </c>
      <c r="I126" s="38">
        <f>SUM(I127:I137)</f>
        <v>40671.1</v>
      </c>
      <c r="J126" s="38">
        <f>SUM(J127:J137)</f>
        <v>39571.1</v>
      </c>
      <c r="K126" s="33"/>
    </row>
    <row r="127" s="2" customFormat="1" ht="27.95" customHeight="1" spans="1:11">
      <c r="A127" s="28">
        <v>95</v>
      </c>
      <c r="B127" s="18" t="s">
        <v>506</v>
      </c>
      <c r="C127" s="20" t="s">
        <v>506</v>
      </c>
      <c r="D127" s="20" t="s">
        <v>507</v>
      </c>
      <c r="E127" s="20" t="s">
        <v>508</v>
      </c>
      <c r="F127" s="19" t="s">
        <v>129</v>
      </c>
      <c r="G127" s="20" t="s">
        <v>509</v>
      </c>
      <c r="H127" s="21">
        <v>35000</v>
      </c>
      <c r="I127" s="21">
        <v>24000</v>
      </c>
      <c r="J127" s="21">
        <v>24000</v>
      </c>
      <c r="K127" s="18" t="s">
        <v>83</v>
      </c>
    </row>
    <row r="128" s="2" customFormat="1" ht="27.95" customHeight="1" spans="1:11">
      <c r="A128" s="28">
        <v>96</v>
      </c>
      <c r="B128" s="18" t="s">
        <v>510</v>
      </c>
      <c r="C128" s="20" t="s">
        <v>510</v>
      </c>
      <c r="D128" s="20" t="s">
        <v>511</v>
      </c>
      <c r="E128" s="20" t="s">
        <v>512</v>
      </c>
      <c r="F128" s="19" t="s">
        <v>513</v>
      </c>
      <c r="G128" s="20" t="s">
        <v>514</v>
      </c>
      <c r="H128" s="21">
        <v>1000</v>
      </c>
      <c r="I128" s="21">
        <v>1000</v>
      </c>
      <c r="J128" s="21">
        <v>1000</v>
      </c>
      <c r="K128" s="18" t="s">
        <v>83</v>
      </c>
    </row>
    <row r="129" s="2" customFormat="1" ht="27.95" customHeight="1" spans="1:11">
      <c r="A129" s="28">
        <v>97</v>
      </c>
      <c r="B129" s="18" t="s">
        <v>515</v>
      </c>
      <c r="C129" s="20" t="s">
        <v>515</v>
      </c>
      <c r="D129" s="20" t="s">
        <v>516</v>
      </c>
      <c r="E129" s="20" t="s">
        <v>517</v>
      </c>
      <c r="F129" s="19" t="s">
        <v>144</v>
      </c>
      <c r="G129" s="20" t="s">
        <v>518</v>
      </c>
      <c r="H129" s="21">
        <v>1900</v>
      </c>
      <c r="I129" s="21">
        <v>2000</v>
      </c>
      <c r="J129" s="21">
        <v>900</v>
      </c>
      <c r="K129" s="18" t="s">
        <v>83</v>
      </c>
    </row>
    <row r="130" s="2" customFormat="1" ht="27.95" customHeight="1" spans="1:11">
      <c r="A130" s="28">
        <v>98</v>
      </c>
      <c r="B130" s="18" t="s">
        <v>519</v>
      </c>
      <c r="C130" s="20" t="s">
        <v>519</v>
      </c>
      <c r="D130" s="20" t="s">
        <v>520</v>
      </c>
      <c r="E130" s="20" t="s">
        <v>508</v>
      </c>
      <c r="F130" s="19" t="s">
        <v>465</v>
      </c>
      <c r="G130" s="20" t="s">
        <v>521</v>
      </c>
      <c r="H130" s="21">
        <v>4000</v>
      </c>
      <c r="I130" s="21">
        <v>2700</v>
      </c>
      <c r="J130" s="21">
        <v>2700</v>
      </c>
      <c r="K130" s="18" t="s">
        <v>83</v>
      </c>
    </row>
    <row r="131" s="2" customFormat="1" ht="27.95" customHeight="1" spans="1:11">
      <c r="A131" s="28">
        <v>99</v>
      </c>
      <c r="B131" s="18" t="s">
        <v>522</v>
      </c>
      <c r="C131" s="20" t="s">
        <v>522</v>
      </c>
      <c r="D131" s="20" t="s">
        <v>523</v>
      </c>
      <c r="E131" s="20" t="s">
        <v>99</v>
      </c>
      <c r="F131" s="19" t="s">
        <v>465</v>
      </c>
      <c r="G131" s="20" t="s">
        <v>524</v>
      </c>
      <c r="H131" s="21">
        <v>3700</v>
      </c>
      <c r="I131" s="21">
        <v>2200</v>
      </c>
      <c r="J131" s="21">
        <v>2200</v>
      </c>
      <c r="K131" s="18" t="s">
        <v>83</v>
      </c>
    </row>
    <row r="132" s="2" customFormat="1" ht="27.95" customHeight="1" spans="1:11">
      <c r="A132" s="28">
        <v>100</v>
      </c>
      <c r="B132" s="18" t="s">
        <v>525</v>
      </c>
      <c r="C132" s="20" t="s">
        <v>525</v>
      </c>
      <c r="D132" s="20" t="s">
        <v>526</v>
      </c>
      <c r="E132" s="20" t="s">
        <v>99</v>
      </c>
      <c r="F132" s="19" t="s">
        <v>465</v>
      </c>
      <c r="G132" s="20" t="s">
        <v>527</v>
      </c>
      <c r="H132" s="21">
        <v>2000</v>
      </c>
      <c r="I132" s="21">
        <v>1000</v>
      </c>
      <c r="J132" s="21">
        <v>1000</v>
      </c>
      <c r="K132" s="18" t="s">
        <v>83</v>
      </c>
    </row>
    <row r="133" s="2" customFormat="1" ht="27.95" customHeight="1" spans="1:11">
      <c r="A133" s="28">
        <v>101</v>
      </c>
      <c r="B133" s="18" t="s">
        <v>528</v>
      </c>
      <c r="C133" s="20" t="s">
        <v>528</v>
      </c>
      <c r="D133" s="20" t="s">
        <v>529</v>
      </c>
      <c r="E133" s="20" t="s">
        <v>530</v>
      </c>
      <c r="F133" s="19" t="s">
        <v>129</v>
      </c>
      <c r="G133" s="20" t="s">
        <v>531</v>
      </c>
      <c r="H133" s="21">
        <v>1000</v>
      </c>
      <c r="I133" s="21">
        <v>1000</v>
      </c>
      <c r="J133" s="21">
        <v>1000</v>
      </c>
      <c r="K133" s="18" t="s">
        <v>83</v>
      </c>
    </row>
    <row r="134" s="2" customFormat="1" ht="27.95" customHeight="1" spans="1:11">
      <c r="A134" s="28">
        <v>102</v>
      </c>
      <c r="B134" s="18" t="s">
        <v>532</v>
      </c>
      <c r="C134" s="20" t="s">
        <v>532</v>
      </c>
      <c r="D134" s="20" t="s">
        <v>533</v>
      </c>
      <c r="E134" s="20" t="s">
        <v>99</v>
      </c>
      <c r="F134" s="19" t="s">
        <v>129</v>
      </c>
      <c r="G134" s="20" t="s">
        <v>534</v>
      </c>
      <c r="H134" s="21">
        <v>3000</v>
      </c>
      <c r="I134" s="21">
        <v>1500</v>
      </c>
      <c r="J134" s="21">
        <v>1500</v>
      </c>
      <c r="K134" s="18" t="s">
        <v>83</v>
      </c>
    </row>
    <row r="135" s="2" customFormat="1" ht="27.95" customHeight="1" spans="1:11">
      <c r="A135" s="28">
        <v>103</v>
      </c>
      <c r="B135" s="18" t="s">
        <v>535</v>
      </c>
      <c r="C135" s="20" t="s">
        <v>535</v>
      </c>
      <c r="D135" s="20" t="s">
        <v>536</v>
      </c>
      <c r="E135" s="20" t="s">
        <v>508</v>
      </c>
      <c r="F135" s="19" t="s">
        <v>129</v>
      </c>
      <c r="G135" s="20" t="s">
        <v>537</v>
      </c>
      <c r="H135" s="21">
        <v>2000</v>
      </c>
      <c r="I135" s="21">
        <v>1000</v>
      </c>
      <c r="J135" s="21">
        <v>1000</v>
      </c>
      <c r="K135" s="18" t="s">
        <v>83</v>
      </c>
    </row>
    <row r="136" s="2" customFormat="1" ht="38.1" customHeight="1" spans="1:11">
      <c r="A136" s="28">
        <v>104</v>
      </c>
      <c r="B136" s="18" t="s">
        <v>538</v>
      </c>
      <c r="C136" s="20" t="s">
        <v>539</v>
      </c>
      <c r="D136" s="20" t="s">
        <v>540</v>
      </c>
      <c r="E136" s="20" t="s">
        <v>541</v>
      </c>
      <c r="F136" s="19" t="s">
        <v>542</v>
      </c>
      <c r="G136" s="24" t="s">
        <v>543</v>
      </c>
      <c r="H136" s="23">
        <v>200</v>
      </c>
      <c r="I136" s="40">
        <v>2573.1</v>
      </c>
      <c r="J136" s="40">
        <f>I136</f>
        <v>2573.1</v>
      </c>
      <c r="K136" s="18" t="s">
        <v>83</v>
      </c>
    </row>
    <row r="137" s="2" customFormat="1" ht="57.75" customHeight="1" spans="1:11">
      <c r="A137" s="28">
        <v>105</v>
      </c>
      <c r="B137" s="18" t="s">
        <v>544</v>
      </c>
      <c r="C137" s="20" t="s">
        <v>545</v>
      </c>
      <c r="D137" s="20" t="s">
        <v>540</v>
      </c>
      <c r="E137" s="20" t="s">
        <v>546</v>
      </c>
      <c r="F137" s="19" t="s">
        <v>144</v>
      </c>
      <c r="G137" s="24" t="s">
        <v>547</v>
      </c>
      <c r="H137" s="23">
        <v>100</v>
      </c>
      <c r="I137" s="21">
        <v>1698</v>
      </c>
      <c r="J137" s="40">
        <f>I137</f>
        <v>1698</v>
      </c>
      <c r="K137" s="18" t="s">
        <v>83</v>
      </c>
    </row>
    <row r="138" s="5" customFormat="1" ht="27" customHeight="1" spans="1:11">
      <c r="A138" s="13" t="s">
        <v>548</v>
      </c>
      <c r="B138" s="33" t="s">
        <v>549</v>
      </c>
      <c r="C138" s="34"/>
      <c r="D138" s="34"/>
      <c r="E138" s="34"/>
      <c r="F138" s="25"/>
      <c r="G138" s="34"/>
      <c r="H138" s="38">
        <f>SUM(H139:H172)</f>
        <v>167476</v>
      </c>
      <c r="I138" s="38">
        <f>SUM(I139:I172)</f>
        <v>236448.474</v>
      </c>
      <c r="J138" s="38">
        <f>SUM(J139:J172)</f>
        <v>236448.474</v>
      </c>
      <c r="K138" s="33"/>
    </row>
    <row r="139" s="2" customFormat="1" ht="36.75" customHeight="1" spans="1:11">
      <c r="A139" s="28">
        <v>106</v>
      </c>
      <c r="B139" s="18" t="s">
        <v>550</v>
      </c>
      <c r="C139" s="20" t="s">
        <v>551</v>
      </c>
      <c r="D139" s="20" t="s">
        <v>552</v>
      </c>
      <c r="E139" s="20" t="s">
        <v>553</v>
      </c>
      <c r="F139" s="19" t="s">
        <v>220</v>
      </c>
      <c r="G139" s="20" t="s">
        <v>554</v>
      </c>
      <c r="H139" s="21">
        <v>1650</v>
      </c>
      <c r="I139" s="40">
        <v>8127.46</v>
      </c>
      <c r="J139" s="40">
        <v>8127.46</v>
      </c>
      <c r="K139" s="18" t="s">
        <v>107</v>
      </c>
    </row>
    <row r="140" s="2" customFormat="1" ht="27.95" customHeight="1" spans="1:11">
      <c r="A140" s="28">
        <v>107</v>
      </c>
      <c r="B140" s="18" t="s">
        <v>555</v>
      </c>
      <c r="C140" s="20" t="s">
        <v>556</v>
      </c>
      <c r="D140" s="20" t="s">
        <v>557</v>
      </c>
      <c r="E140" s="20" t="s">
        <v>558</v>
      </c>
      <c r="F140" s="19" t="s">
        <v>40</v>
      </c>
      <c r="G140" s="20" t="s">
        <v>559</v>
      </c>
      <c r="H140" s="21">
        <v>600</v>
      </c>
      <c r="I140" s="21">
        <v>2000</v>
      </c>
      <c r="J140" s="21">
        <f t="shared" ref="J140:J172" si="13">I140</f>
        <v>2000</v>
      </c>
      <c r="K140" s="18" t="s">
        <v>107</v>
      </c>
    </row>
    <row r="141" s="2" customFormat="1" ht="26.1" customHeight="1" spans="1:11">
      <c r="A141" s="28">
        <v>108</v>
      </c>
      <c r="B141" s="18" t="s">
        <v>555</v>
      </c>
      <c r="C141" s="20" t="s">
        <v>560</v>
      </c>
      <c r="D141" s="20" t="s">
        <v>561</v>
      </c>
      <c r="E141" s="20" t="s">
        <v>562</v>
      </c>
      <c r="F141" s="19" t="s">
        <v>213</v>
      </c>
      <c r="G141" s="20" t="s">
        <v>563</v>
      </c>
      <c r="H141" s="21">
        <v>1000</v>
      </c>
      <c r="I141" s="21">
        <v>288</v>
      </c>
      <c r="J141" s="21">
        <f t="shared" si="13"/>
        <v>288</v>
      </c>
      <c r="K141" s="18" t="s">
        <v>107</v>
      </c>
    </row>
    <row r="142" s="2" customFormat="1" ht="26.1" customHeight="1" spans="1:11">
      <c r="A142" s="28">
        <v>109</v>
      </c>
      <c r="B142" s="18" t="s">
        <v>555</v>
      </c>
      <c r="C142" s="20" t="s">
        <v>564</v>
      </c>
      <c r="D142" s="20" t="s">
        <v>561</v>
      </c>
      <c r="E142" s="20" t="s">
        <v>565</v>
      </c>
      <c r="F142" s="19" t="s">
        <v>49</v>
      </c>
      <c r="G142" s="20" t="s">
        <v>566</v>
      </c>
      <c r="H142" s="21">
        <v>500</v>
      </c>
      <c r="I142" s="21">
        <v>175</v>
      </c>
      <c r="J142" s="21">
        <f t="shared" si="13"/>
        <v>175</v>
      </c>
      <c r="K142" s="18" t="s">
        <v>107</v>
      </c>
    </row>
    <row r="143" s="2" customFormat="1" ht="27.95" customHeight="1" spans="1:11">
      <c r="A143" s="28">
        <v>110</v>
      </c>
      <c r="B143" s="18" t="s">
        <v>567</v>
      </c>
      <c r="C143" s="20" t="s">
        <v>568</v>
      </c>
      <c r="D143" s="20" t="s">
        <v>569</v>
      </c>
      <c r="E143" s="20" t="s">
        <v>143</v>
      </c>
      <c r="F143" s="19" t="s">
        <v>40</v>
      </c>
      <c r="G143" s="20" t="s">
        <v>570</v>
      </c>
      <c r="H143" s="21">
        <v>800</v>
      </c>
      <c r="I143" s="21">
        <v>2400</v>
      </c>
      <c r="J143" s="21">
        <f t="shared" si="13"/>
        <v>2400</v>
      </c>
      <c r="K143" s="18" t="s">
        <v>83</v>
      </c>
    </row>
    <row r="144" s="2" customFormat="1" ht="27.95" customHeight="1" spans="1:11">
      <c r="A144" s="28">
        <v>111</v>
      </c>
      <c r="B144" s="18" t="s">
        <v>567</v>
      </c>
      <c r="C144" s="20" t="s">
        <v>571</v>
      </c>
      <c r="D144" s="20" t="s">
        <v>569</v>
      </c>
      <c r="E144" s="20" t="s">
        <v>572</v>
      </c>
      <c r="F144" s="19" t="s">
        <v>40</v>
      </c>
      <c r="G144" s="20" t="s">
        <v>573</v>
      </c>
      <c r="H144" s="21">
        <v>2500</v>
      </c>
      <c r="I144" s="21">
        <v>442</v>
      </c>
      <c r="J144" s="21">
        <f t="shared" si="13"/>
        <v>442</v>
      </c>
      <c r="K144" s="18" t="s">
        <v>83</v>
      </c>
    </row>
    <row r="145" s="2" customFormat="1" ht="27.95" customHeight="1" spans="1:11">
      <c r="A145" s="28">
        <v>112</v>
      </c>
      <c r="B145" s="18" t="s">
        <v>574</v>
      </c>
      <c r="C145" s="20" t="s">
        <v>575</v>
      </c>
      <c r="D145" s="20" t="s">
        <v>576</v>
      </c>
      <c r="E145" s="20" t="s">
        <v>99</v>
      </c>
      <c r="F145" s="19" t="s">
        <v>40</v>
      </c>
      <c r="G145" s="20" t="s">
        <v>577</v>
      </c>
      <c r="H145" s="21">
        <v>4300</v>
      </c>
      <c r="I145" s="21">
        <v>1346</v>
      </c>
      <c r="J145" s="21">
        <f t="shared" si="13"/>
        <v>1346</v>
      </c>
      <c r="K145" s="18" t="s">
        <v>107</v>
      </c>
    </row>
    <row r="146" s="2" customFormat="1" ht="27.95" customHeight="1" spans="1:11">
      <c r="A146" s="28">
        <v>113</v>
      </c>
      <c r="B146" s="18" t="s">
        <v>574</v>
      </c>
      <c r="C146" s="20" t="s">
        <v>560</v>
      </c>
      <c r="D146" s="20" t="s">
        <v>578</v>
      </c>
      <c r="E146" s="20" t="s">
        <v>562</v>
      </c>
      <c r="F146" s="19" t="s">
        <v>40</v>
      </c>
      <c r="G146" s="20" t="s">
        <v>579</v>
      </c>
      <c r="H146" s="21">
        <v>500</v>
      </c>
      <c r="I146" s="21">
        <v>396.5</v>
      </c>
      <c r="J146" s="21">
        <f t="shared" si="13"/>
        <v>396.5</v>
      </c>
      <c r="K146" s="18" t="s">
        <v>107</v>
      </c>
    </row>
    <row r="147" s="2" customFormat="1" ht="27.95" customHeight="1" spans="1:11">
      <c r="A147" s="28">
        <v>114</v>
      </c>
      <c r="B147" s="18" t="s">
        <v>574</v>
      </c>
      <c r="C147" s="20" t="s">
        <v>580</v>
      </c>
      <c r="D147" s="20" t="s">
        <v>581</v>
      </c>
      <c r="E147" s="20" t="s">
        <v>582</v>
      </c>
      <c r="F147" s="19" t="s">
        <v>40</v>
      </c>
      <c r="G147" s="20" t="s">
        <v>583</v>
      </c>
      <c r="H147" s="21">
        <v>500</v>
      </c>
      <c r="I147" s="21">
        <v>522</v>
      </c>
      <c r="J147" s="21">
        <f t="shared" si="13"/>
        <v>522</v>
      </c>
      <c r="K147" s="18" t="s">
        <v>107</v>
      </c>
    </row>
    <row r="148" s="2" customFormat="1" ht="27.95" customHeight="1" spans="1:11">
      <c r="A148" s="28">
        <v>115</v>
      </c>
      <c r="B148" s="18" t="s">
        <v>574</v>
      </c>
      <c r="C148" s="20" t="s">
        <v>584</v>
      </c>
      <c r="D148" s="20" t="s">
        <v>574</v>
      </c>
      <c r="E148" s="20" t="s">
        <v>585</v>
      </c>
      <c r="F148" s="19" t="s">
        <v>40</v>
      </c>
      <c r="G148" s="20" t="s">
        <v>585</v>
      </c>
      <c r="H148" s="21">
        <v>150</v>
      </c>
      <c r="I148" s="21">
        <v>8875</v>
      </c>
      <c r="J148" s="21">
        <f t="shared" si="13"/>
        <v>8875</v>
      </c>
      <c r="K148" s="18" t="s">
        <v>107</v>
      </c>
    </row>
    <row r="149" s="2" customFormat="1" ht="27.95" customHeight="1" spans="1:11">
      <c r="A149" s="28">
        <v>116</v>
      </c>
      <c r="B149" s="18" t="s">
        <v>574</v>
      </c>
      <c r="C149" s="20" t="s">
        <v>586</v>
      </c>
      <c r="D149" s="20" t="s">
        <v>574</v>
      </c>
      <c r="E149" s="20" t="s">
        <v>72</v>
      </c>
      <c r="F149" s="19" t="s">
        <v>40</v>
      </c>
      <c r="G149" s="19" t="s">
        <v>587</v>
      </c>
      <c r="H149" s="21">
        <v>9000</v>
      </c>
      <c r="I149" s="21">
        <v>25000</v>
      </c>
      <c r="J149" s="21">
        <f t="shared" si="13"/>
        <v>25000</v>
      </c>
      <c r="K149" s="18" t="s">
        <v>117</v>
      </c>
    </row>
    <row r="150" s="2" customFormat="1" ht="27.95" customHeight="1" spans="1:11">
      <c r="A150" s="28">
        <v>117</v>
      </c>
      <c r="B150" s="18" t="s">
        <v>588</v>
      </c>
      <c r="C150" s="20" t="s">
        <v>589</v>
      </c>
      <c r="D150" s="20" t="s">
        <v>590</v>
      </c>
      <c r="E150" s="20" t="s">
        <v>591</v>
      </c>
      <c r="F150" s="19" t="s">
        <v>40</v>
      </c>
      <c r="G150" s="20" t="s">
        <v>592</v>
      </c>
      <c r="H150" s="21">
        <v>3000</v>
      </c>
      <c r="I150" s="21">
        <v>752.434</v>
      </c>
      <c r="J150" s="21">
        <f t="shared" si="13"/>
        <v>752.434</v>
      </c>
      <c r="K150" s="18" t="s">
        <v>107</v>
      </c>
    </row>
    <row r="151" s="2" customFormat="1" ht="27.95" customHeight="1" spans="1:11">
      <c r="A151" s="28">
        <v>118</v>
      </c>
      <c r="B151" s="18" t="s">
        <v>588</v>
      </c>
      <c r="C151" s="20" t="s">
        <v>593</v>
      </c>
      <c r="D151" s="20" t="s">
        <v>590</v>
      </c>
      <c r="E151" s="20" t="s">
        <v>351</v>
      </c>
      <c r="F151" s="19" t="s">
        <v>40</v>
      </c>
      <c r="G151" s="20" t="s">
        <v>594</v>
      </c>
      <c r="H151" s="21">
        <v>5000</v>
      </c>
      <c r="I151" s="21">
        <v>1138.06</v>
      </c>
      <c r="J151" s="21">
        <f t="shared" si="13"/>
        <v>1138.06</v>
      </c>
      <c r="K151" s="18" t="s">
        <v>83</v>
      </c>
    </row>
    <row r="152" s="2" customFormat="1" ht="36" customHeight="1" spans="1:11">
      <c r="A152" s="28">
        <v>119</v>
      </c>
      <c r="B152" s="18" t="s">
        <v>588</v>
      </c>
      <c r="C152" s="20" t="s">
        <v>595</v>
      </c>
      <c r="D152" s="20" t="s">
        <v>588</v>
      </c>
      <c r="E152" s="20" t="s">
        <v>72</v>
      </c>
      <c r="F152" s="19" t="s">
        <v>40</v>
      </c>
      <c r="G152" s="19" t="s">
        <v>596</v>
      </c>
      <c r="H152" s="21">
        <v>6765</v>
      </c>
      <c r="I152" s="21">
        <v>11000</v>
      </c>
      <c r="J152" s="21">
        <f t="shared" si="13"/>
        <v>11000</v>
      </c>
      <c r="K152" s="18" t="s">
        <v>107</v>
      </c>
    </row>
    <row r="153" s="2" customFormat="1" ht="26.1" customHeight="1" spans="1:11">
      <c r="A153" s="28">
        <v>120</v>
      </c>
      <c r="B153" s="18" t="s">
        <v>597</v>
      </c>
      <c r="C153" s="20" t="s">
        <v>598</v>
      </c>
      <c r="D153" s="20" t="s">
        <v>599</v>
      </c>
      <c r="E153" s="20" t="s">
        <v>162</v>
      </c>
      <c r="F153" s="19" t="s">
        <v>40</v>
      </c>
      <c r="G153" s="20" t="s">
        <v>600</v>
      </c>
      <c r="H153" s="21">
        <v>2800</v>
      </c>
      <c r="I153" s="21">
        <v>2057</v>
      </c>
      <c r="J153" s="21">
        <f t="shared" si="13"/>
        <v>2057</v>
      </c>
      <c r="K153" s="18" t="s">
        <v>107</v>
      </c>
    </row>
    <row r="154" s="2" customFormat="1" ht="26.1" customHeight="1" spans="1:11">
      <c r="A154" s="28">
        <v>121</v>
      </c>
      <c r="B154" s="18" t="s">
        <v>597</v>
      </c>
      <c r="C154" s="20" t="s">
        <v>601</v>
      </c>
      <c r="D154" s="20" t="s">
        <v>597</v>
      </c>
      <c r="E154" s="20" t="s">
        <v>72</v>
      </c>
      <c r="F154" s="19" t="s">
        <v>40</v>
      </c>
      <c r="G154" s="19" t="s">
        <v>602</v>
      </c>
      <c r="H154" s="21">
        <v>6620</v>
      </c>
      <c r="I154" s="21">
        <v>5000</v>
      </c>
      <c r="J154" s="21">
        <f t="shared" si="13"/>
        <v>5000</v>
      </c>
      <c r="K154" s="18" t="s">
        <v>117</v>
      </c>
    </row>
    <row r="155" s="2" customFormat="1" ht="26.1" customHeight="1" spans="1:11">
      <c r="A155" s="28">
        <v>122</v>
      </c>
      <c r="B155" s="18" t="s">
        <v>603</v>
      </c>
      <c r="C155" s="20" t="s">
        <v>604</v>
      </c>
      <c r="D155" s="20" t="s">
        <v>605</v>
      </c>
      <c r="E155" s="20" t="s">
        <v>99</v>
      </c>
      <c r="F155" s="19" t="s">
        <v>40</v>
      </c>
      <c r="G155" s="20" t="s">
        <v>606</v>
      </c>
      <c r="H155" s="21">
        <v>600</v>
      </c>
      <c r="I155" s="21">
        <v>177.1</v>
      </c>
      <c r="J155" s="21">
        <f t="shared" si="13"/>
        <v>177.1</v>
      </c>
      <c r="K155" s="18" t="s">
        <v>107</v>
      </c>
    </row>
    <row r="156" s="2" customFormat="1" ht="26.1" customHeight="1" spans="1:11">
      <c r="A156" s="28">
        <v>123</v>
      </c>
      <c r="B156" s="18" t="s">
        <v>603</v>
      </c>
      <c r="C156" s="20" t="s">
        <v>604</v>
      </c>
      <c r="D156" s="20" t="s">
        <v>605</v>
      </c>
      <c r="E156" s="20" t="s">
        <v>565</v>
      </c>
      <c r="F156" s="19" t="s">
        <v>40</v>
      </c>
      <c r="G156" s="20" t="s">
        <v>607</v>
      </c>
      <c r="H156" s="21">
        <v>2500</v>
      </c>
      <c r="I156" s="21">
        <v>547</v>
      </c>
      <c r="J156" s="21">
        <f t="shared" si="13"/>
        <v>547</v>
      </c>
      <c r="K156" s="18" t="s">
        <v>107</v>
      </c>
    </row>
    <row r="157" s="2" customFormat="1" ht="26.1" customHeight="1" spans="1:11">
      <c r="A157" s="28">
        <v>124</v>
      </c>
      <c r="B157" s="18" t="s">
        <v>603</v>
      </c>
      <c r="C157" s="20" t="s">
        <v>604</v>
      </c>
      <c r="D157" s="20" t="s">
        <v>605</v>
      </c>
      <c r="E157" s="20" t="s">
        <v>162</v>
      </c>
      <c r="F157" s="19" t="s">
        <v>40</v>
      </c>
      <c r="G157" s="20" t="s">
        <v>608</v>
      </c>
      <c r="H157" s="21">
        <v>500</v>
      </c>
      <c r="I157" s="21">
        <v>160</v>
      </c>
      <c r="J157" s="21">
        <f t="shared" si="13"/>
        <v>160</v>
      </c>
      <c r="K157" s="18" t="s">
        <v>107</v>
      </c>
    </row>
    <row r="158" s="2" customFormat="1" ht="38.1" customHeight="1" spans="1:11">
      <c r="A158" s="28">
        <v>125</v>
      </c>
      <c r="B158" s="18" t="s">
        <v>603</v>
      </c>
      <c r="C158" s="20" t="s">
        <v>609</v>
      </c>
      <c r="D158" s="20" t="s">
        <v>605</v>
      </c>
      <c r="E158" s="20" t="s">
        <v>315</v>
      </c>
      <c r="F158" s="19" t="s">
        <v>40</v>
      </c>
      <c r="G158" s="20" t="s">
        <v>610</v>
      </c>
      <c r="H158" s="21">
        <v>900</v>
      </c>
      <c r="I158" s="21">
        <v>846.7</v>
      </c>
      <c r="J158" s="21">
        <f t="shared" si="13"/>
        <v>846.7</v>
      </c>
      <c r="K158" s="18" t="s">
        <v>107</v>
      </c>
    </row>
    <row r="159" s="2" customFormat="1" ht="38.1" customHeight="1" spans="1:11">
      <c r="A159" s="28">
        <v>126</v>
      </c>
      <c r="B159" s="18" t="s">
        <v>611</v>
      </c>
      <c r="C159" s="20" t="s">
        <v>612</v>
      </c>
      <c r="D159" s="20" t="s">
        <v>613</v>
      </c>
      <c r="E159" s="20" t="s">
        <v>614</v>
      </c>
      <c r="F159" s="19" t="s">
        <v>88</v>
      </c>
      <c r="G159" s="20" t="s">
        <v>615</v>
      </c>
      <c r="H159" s="21">
        <v>901</v>
      </c>
      <c r="I159" s="21">
        <v>1087</v>
      </c>
      <c r="J159" s="21">
        <f t="shared" si="13"/>
        <v>1087</v>
      </c>
      <c r="K159" s="18" t="s">
        <v>107</v>
      </c>
    </row>
    <row r="160" s="2" customFormat="1" ht="27.95" customHeight="1" spans="1:11">
      <c r="A160" s="28">
        <v>127</v>
      </c>
      <c r="B160" s="18" t="s">
        <v>611</v>
      </c>
      <c r="C160" s="20" t="s">
        <v>616</v>
      </c>
      <c r="D160" s="20" t="s">
        <v>617</v>
      </c>
      <c r="E160" s="20" t="s">
        <v>618</v>
      </c>
      <c r="F160" s="19" t="s">
        <v>619</v>
      </c>
      <c r="G160" s="20" t="s">
        <v>620</v>
      </c>
      <c r="H160" s="21">
        <v>600</v>
      </c>
      <c r="I160" s="21">
        <v>400</v>
      </c>
      <c r="J160" s="21">
        <f t="shared" si="13"/>
        <v>400</v>
      </c>
      <c r="K160" s="18" t="s">
        <v>107</v>
      </c>
    </row>
    <row r="161" s="2" customFormat="1" ht="27.95" customHeight="1" spans="1:11">
      <c r="A161" s="28">
        <v>128</v>
      </c>
      <c r="B161" s="18" t="s">
        <v>611</v>
      </c>
      <c r="C161" s="20" t="s">
        <v>621</v>
      </c>
      <c r="D161" s="20" t="s">
        <v>622</v>
      </c>
      <c r="E161" s="20" t="s">
        <v>618</v>
      </c>
      <c r="F161" s="19" t="s">
        <v>623</v>
      </c>
      <c r="G161" s="20" t="s">
        <v>624</v>
      </c>
      <c r="H161" s="21">
        <v>1350</v>
      </c>
      <c r="I161" s="21">
        <v>550</v>
      </c>
      <c r="J161" s="21">
        <f t="shared" si="13"/>
        <v>550</v>
      </c>
      <c r="K161" s="18" t="s">
        <v>107</v>
      </c>
    </row>
    <row r="162" s="2" customFormat="1" ht="39" customHeight="1" spans="1:11">
      <c r="A162" s="28">
        <v>129</v>
      </c>
      <c r="B162" s="18" t="s">
        <v>625</v>
      </c>
      <c r="C162" s="20" t="s">
        <v>626</v>
      </c>
      <c r="D162" s="20" t="s">
        <v>627</v>
      </c>
      <c r="E162" s="20" t="s">
        <v>628</v>
      </c>
      <c r="F162" s="19" t="s">
        <v>40</v>
      </c>
      <c r="G162" s="20" t="s">
        <v>629</v>
      </c>
      <c r="H162" s="21">
        <v>1000</v>
      </c>
      <c r="I162" s="21">
        <v>960</v>
      </c>
      <c r="J162" s="21">
        <f t="shared" si="13"/>
        <v>960</v>
      </c>
      <c r="K162" s="18" t="s">
        <v>107</v>
      </c>
    </row>
    <row r="163" s="2" customFormat="1" ht="27.95" customHeight="1" spans="1:11">
      <c r="A163" s="28">
        <v>130</v>
      </c>
      <c r="B163" s="18" t="s">
        <v>625</v>
      </c>
      <c r="C163" s="20" t="s">
        <v>630</v>
      </c>
      <c r="D163" s="20" t="s">
        <v>631</v>
      </c>
      <c r="E163" s="20" t="s">
        <v>632</v>
      </c>
      <c r="F163" s="19" t="s">
        <v>40</v>
      </c>
      <c r="G163" s="20" t="s">
        <v>633</v>
      </c>
      <c r="H163" s="21">
        <v>1000</v>
      </c>
      <c r="I163" s="21">
        <v>540</v>
      </c>
      <c r="J163" s="21">
        <f t="shared" si="13"/>
        <v>540</v>
      </c>
      <c r="K163" s="18" t="s">
        <v>83</v>
      </c>
    </row>
    <row r="164" s="2" customFormat="1" ht="39" customHeight="1" spans="1:11">
      <c r="A164" s="28">
        <v>131</v>
      </c>
      <c r="B164" s="18" t="s">
        <v>625</v>
      </c>
      <c r="C164" s="20" t="s">
        <v>634</v>
      </c>
      <c r="D164" s="20" t="s">
        <v>635</v>
      </c>
      <c r="E164" s="20" t="s">
        <v>475</v>
      </c>
      <c r="F164" s="19" t="s">
        <v>40</v>
      </c>
      <c r="G164" s="20" t="s">
        <v>636</v>
      </c>
      <c r="H164" s="21">
        <v>1000</v>
      </c>
      <c r="I164" s="21">
        <v>600</v>
      </c>
      <c r="J164" s="21">
        <f t="shared" si="13"/>
        <v>600</v>
      </c>
      <c r="K164" s="18" t="s">
        <v>107</v>
      </c>
    </row>
    <row r="165" s="2" customFormat="1" ht="27.95" customHeight="1" spans="1:11">
      <c r="A165" s="28">
        <v>132</v>
      </c>
      <c r="B165" s="18" t="s">
        <v>637</v>
      </c>
      <c r="C165" s="20" t="s">
        <v>638</v>
      </c>
      <c r="D165" s="20" t="s">
        <v>639</v>
      </c>
      <c r="E165" s="20" t="s">
        <v>143</v>
      </c>
      <c r="F165" s="19" t="s">
        <v>136</v>
      </c>
      <c r="G165" s="20" t="s">
        <v>640</v>
      </c>
      <c r="H165" s="21">
        <v>500</v>
      </c>
      <c r="I165" s="21">
        <v>1989</v>
      </c>
      <c r="J165" s="21">
        <f t="shared" si="13"/>
        <v>1989</v>
      </c>
      <c r="K165" s="18" t="s">
        <v>107</v>
      </c>
    </row>
    <row r="166" s="2" customFormat="1" ht="27.95" customHeight="1" spans="1:11">
      <c r="A166" s="28">
        <v>133</v>
      </c>
      <c r="B166" s="18" t="s">
        <v>637</v>
      </c>
      <c r="C166" s="20" t="s">
        <v>641</v>
      </c>
      <c r="D166" s="20" t="s">
        <v>639</v>
      </c>
      <c r="E166" s="20" t="s">
        <v>565</v>
      </c>
      <c r="F166" s="19" t="s">
        <v>136</v>
      </c>
      <c r="G166" s="20" t="s">
        <v>642</v>
      </c>
      <c r="H166" s="21">
        <v>2000</v>
      </c>
      <c r="I166" s="21">
        <v>492</v>
      </c>
      <c r="J166" s="21">
        <f t="shared" si="13"/>
        <v>492</v>
      </c>
      <c r="K166" s="18" t="s">
        <v>107</v>
      </c>
    </row>
    <row r="167" s="2" customFormat="1" ht="26.1" customHeight="1" spans="1:11">
      <c r="A167" s="28">
        <v>134</v>
      </c>
      <c r="B167" s="18" t="s">
        <v>643</v>
      </c>
      <c r="C167" s="20" t="s">
        <v>644</v>
      </c>
      <c r="D167" s="20" t="s">
        <v>645</v>
      </c>
      <c r="E167" s="20" t="s">
        <v>48</v>
      </c>
      <c r="F167" s="19" t="s">
        <v>213</v>
      </c>
      <c r="G167" s="20" t="s">
        <v>646</v>
      </c>
      <c r="H167" s="21">
        <v>1000</v>
      </c>
      <c r="I167" s="21">
        <v>1021.22</v>
      </c>
      <c r="J167" s="21">
        <f t="shared" si="13"/>
        <v>1021.22</v>
      </c>
      <c r="K167" s="18" t="s">
        <v>83</v>
      </c>
    </row>
    <row r="168" s="2" customFormat="1" ht="39" customHeight="1" spans="1:11">
      <c r="A168" s="28">
        <v>135</v>
      </c>
      <c r="B168" s="18" t="s">
        <v>647</v>
      </c>
      <c r="C168" s="20" t="s">
        <v>648</v>
      </c>
      <c r="D168" s="20" t="s">
        <v>649</v>
      </c>
      <c r="E168" s="20" t="s">
        <v>396</v>
      </c>
      <c r="F168" s="19" t="s">
        <v>40</v>
      </c>
      <c r="G168" s="20" t="s">
        <v>650</v>
      </c>
      <c r="H168" s="21">
        <v>4500</v>
      </c>
      <c r="I168" s="21">
        <v>4155</v>
      </c>
      <c r="J168" s="21">
        <f t="shared" si="13"/>
        <v>4155</v>
      </c>
      <c r="K168" s="18" t="s">
        <v>107</v>
      </c>
    </row>
    <row r="169" s="2" customFormat="1" ht="27.95" customHeight="1" spans="1:11">
      <c r="A169" s="28">
        <v>136</v>
      </c>
      <c r="B169" s="18" t="s">
        <v>651</v>
      </c>
      <c r="C169" s="20" t="s">
        <v>652</v>
      </c>
      <c r="D169" s="20" t="s">
        <v>653</v>
      </c>
      <c r="E169" s="20" t="s">
        <v>654</v>
      </c>
      <c r="F169" s="19" t="s">
        <v>40</v>
      </c>
      <c r="G169" s="20" t="s">
        <v>655</v>
      </c>
      <c r="H169" s="21">
        <v>2000</v>
      </c>
      <c r="I169" s="21">
        <v>1764</v>
      </c>
      <c r="J169" s="21">
        <f t="shared" si="13"/>
        <v>1764</v>
      </c>
      <c r="K169" s="18" t="s">
        <v>83</v>
      </c>
    </row>
    <row r="170" s="2" customFormat="1" ht="26.1" customHeight="1" spans="1:11">
      <c r="A170" s="28">
        <v>137</v>
      </c>
      <c r="B170" s="18" t="s">
        <v>656</v>
      </c>
      <c r="C170" s="20" t="s">
        <v>657</v>
      </c>
      <c r="D170" s="20" t="s">
        <v>658</v>
      </c>
      <c r="E170" s="20" t="s">
        <v>659</v>
      </c>
      <c r="F170" s="19" t="s">
        <v>136</v>
      </c>
      <c r="G170" s="20" t="s">
        <v>660</v>
      </c>
      <c r="H170" s="21">
        <v>890</v>
      </c>
      <c r="I170" s="21">
        <v>1230</v>
      </c>
      <c r="J170" s="21">
        <f t="shared" si="13"/>
        <v>1230</v>
      </c>
      <c r="K170" s="18" t="s">
        <v>107</v>
      </c>
    </row>
    <row r="171" s="2" customFormat="1" ht="26.1" customHeight="1" spans="1:11">
      <c r="A171" s="28">
        <v>138</v>
      </c>
      <c r="B171" s="18" t="s">
        <v>656</v>
      </c>
      <c r="C171" s="20" t="s">
        <v>661</v>
      </c>
      <c r="D171" s="20" t="s">
        <v>658</v>
      </c>
      <c r="E171" s="20" t="s">
        <v>618</v>
      </c>
      <c r="F171" s="19" t="s">
        <v>40</v>
      </c>
      <c r="G171" s="20" t="s">
        <v>662</v>
      </c>
      <c r="H171" s="21">
        <v>550</v>
      </c>
      <c r="I171" s="21">
        <v>410</v>
      </c>
      <c r="J171" s="21">
        <f t="shared" si="13"/>
        <v>410</v>
      </c>
      <c r="K171" s="18" t="s">
        <v>83</v>
      </c>
    </row>
    <row r="172" s="2" customFormat="1" ht="49.5" customHeight="1" spans="1:11">
      <c r="A172" s="28">
        <v>139</v>
      </c>
      <c r="B172" s="18" t="s">
        <v>663</v>
      </c>
      <c r="C172" s="20" t="s">
        <v>664</v>
      </c>
      <c r="D172" s="20" t="s">
        <v>665</v>
      </c>
      <c r="E172" s="20"/>
      <c r="F172" s="19" t="s">
        <v>40</v>
      </c>
      <c r="G172" s="20" t="s">
        <v>666</v>
      </c>
      <c r="H172" s="21">
        <v>100000</v>
      </c>
      <c r="I172" s="21">
        <v>150000</v>
      </c>
      <c r="J172" s="21">
        <f t="shared" si="13"/>
        <v>150000</v>
      </c>
      <c r="K172" s="18" t="s">
        <v>83</v>
      </c>
    </row>
    <row r="173" s="5" customFormat="1" ht="27.95" customHeight="1" spans="1:11">
      <c r="A173" s="13" t="s">
        <v>667</v>
      </c>
      <c r="B173" s="33" t="s">
        <v>668</v>
      </c>
      <c r="C173" s="34"/>
      <c r="D173" s="34"/>
      <c r="E173" s="34"/>
      <c r="F173" s="25"/>
      <c r="G173" s="34"/>
      <c r="H173" s="35"/>
      <c r="I173" s="35">
        <f>SUM(I174:I176)</f>
        <v>5000</v>
      </c>
      <c r="J173" s="35">
        <f>SUM(J174:J176)</f>
        <v>5000</v>
      </c>
      <c r="K173" s="33"/>
    </row>
    <row r="174" s="2" customFormat="1" ht="27.95" customHeight="1" spans="1:11">
      <c r="A174" s="28">
        <v>140</v>
      </c>
      <c r="B174" s="18" t="s">
        <v>669</v>
      </c>
      <c r="C174" s="20" t="s">
        <v>670</v>
      </c>
      <c r="D174" s="20" t="s">
        <v>669</v>
      </c>
      <c r="E174" s="20" t="s">
        <v>671</v>
      </c>
      <c r="F174" s="19" t="s">
        <v>136</v>
      </c>
      <c r="G174" s="20" t="s">
        <v>672</v>
      </c>
      <c r="H174" s="21"/>
      <c r="I174" s="21">
        <v>2000</v>
      </c>
      <c r="J174" s="21">
        <f>I174</f>
        <v>2000</v>
      </c>
      <c r="K174" s="18" t="s">
        <v>107</v>
      </c>
    </row>
    <row r="175" s="2" customFormat="1" ht="27.95" customHeight="1" spans="1:11">
      <c r="A175" s="28">
        <v>141</v>
      </c>
      <c r="B175" s="18" t="s">
        <v>669</v>
      </c>
      <c r="C175" s="20" t="s">
        <v>673</v>
      </c>
      <c r="D175" s="20" t="s">
        <v>669</v>
      </c>
      <c r="E175" s="20" t="s">
        <v>674</v>
      </c>
      <c r="F175" s="19" t="s">
        <v>136</v>
      </c>
      <c r="G175" s="20" t="s">
        <v>675</v>
      </c>
      <c r="H175" s="21"/>
      <c r="I175" s="21">
        <v>500</v>
      </c>
      <c r="J175" s="21">
        <f t="shared" ref="J175:J176" si="14">I175</f>
        <v>500</v>
      </c>
      <c r="K175" s="18" t="s">
        <v>676</v>
      </c>
    </row>
    <row r="176" s="2" customFormat="1" ht="27.95" customHeight="1" spans="1:11">
      <c r="A176" s="28">
        <v>142</v>
      </c>
      <c r="B176" s="18" t="s">
        <v>669</v>
      </c>
      <c r="C176" s="20" t="s">
        <v>677</v>
      </c>
      <c r="D176" s="20" t="s">
        <v>669</v>
      </c>
      <c r="E176" s="20" t="s">
        <v>678</v>
      </c>
      <c r="F176" s="19" t="s">
        <v>136</v>
      </c>
      <c r="G176" s="20" t="s">
        <v>679</v>
      </c>
      <c r="H176" s="21"/>
      <c r="I176" s="21">
        <v>2500</v>
      </c>
      <c r="J176" s="21">
        <f t="shared" si="14"/>
        <v>2500</v>
      </c>
      <c r="K176" s="18" t="s">
        <v>107</v>
      </c>
    </row>
    <row r="177" s="6" customFormat="1" ht="27.95" customHeight="1" spans="1:11">
      <c r="A177" s="43"/>
      <c r="B177" s="44"/>
      <c r="C177" s="44"/>
      <c r="D177" s="44"/>
      <c r="E177" s="44"/>
      <c r="F177" s="45"/>
      <c r="G177" s="44"/>
      <c r="H177" s="44"/>
      <c r="I177" s="44"/>
      <c r="J177" s="44"/>
      <c r="K177" s="44"/>
    </row>
  </sheetData>
  <mergeCells count="1">
    <mergeCell ref="A2:K2"/>
  </mergeCells>
  <printOptions horizontalCentered="1"/>
  <pageMargins left="0.747916666666667" right="0.747916666666667" top="0.786805555555556" bottom="0.786805555555556" header="0.511805555555556" footer="0.511805555555556"/>
  <pageSetup paperSize="9" scale="68"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附表1</vt:lpstr>
      <vt:lpstr>附表2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雷明旭</cp:lastModifiedBy>
  <dcterms:created xsi:type="dcterms:W3CDTF">2021-10-18T09:07:00Z</dcterms:created>
  <cp:lastPrinted>2022-03-10T07:03:00Z</cp:lastPrinted>
  <dcterms:modified xsi:type="dcterms:W3CDTF">2022-05-06T10:37:56Z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3E8B5813A71D455997DC51A9BF0AC2D9</vt:lpwstr>
  </property>
</Properties>
</file>