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activeTab="0"/>
  </bookViews>
  <sheets>
    <sheet name=" 油茶苗木供应情况动态信息" sheetId="1" r:id="rId1"/>
  </sheets>
  <definedNames>
    <definedName name="_xlnm.Print_Titles" localSheetId="0">' 油茶苗木供应情况动态信息'!$2:$6</definedName>
  </definedNames>
  <calcPr fullCalcOnLoad="1"/>
</workbook>
</file>

<file path=xl/sharedStrings.xml><?xml version="1.0" encoding="utf-8"?>
<sst xmlns="http://schemas.openxmlformats.org/spreadsheetml/2006/main" count="929" uniqueCount="334">
  <si>
    <t>2023年全区油茶苗木供应情况动态信息（一）</t>
  </si>
  <si>
    <t>填报单位：广西林业种苗站                  统计截止时间：2023.1.20</t>
  </si>
  <si>
    <t>市</t>
  </si>
  <si>
    <t>生产经营者名称</t>
  </si>
  <si>
    <t>品种</t>
  </si>
  <si>
    <t>是否良种</t>
  </si>
  <si>
    <t>现有可出圃的合格苗木数量（万株）</t>
  </si>
  <si>
    <t>联系人</t>
  </si>
  <si>
    <t>联系电话</t>
  </si>
  <si>
    <t>备注</t>
  </si>
  <si>
    <t>合计</t>
  </si>
  <si>
    <t>其中：小杯苗木数量</t>
  </si>
  <si>
    <t>其中：大杯苗木数量</t>
  </si>
  <si>
    <t>小计</t>
  </si>
  <si>
    <t>1年生</t>
  </si>
  <si>
    <t>2年生</t>
  </si>
  <si>
    <t>3年生以上</t>
  </si>
  <si>
    <t>全区总合计</t>
  </si>
  <si>
    <t>总合计</t>
  </si>
  <si>
    <t>南宁市</t>
  </si>
  <si>
    <t>合  计</t>
  </si>
  <si>
    <t>广西坤厚生物科技有限公司</t>
  </si>
  <si>
    <t>香花油茶</t>
  </si>
  <si>
    <t>否</t>
  </si>
  <si>
    <t>卢庆奇</t>
  </si>
  <si>
    <t>18825755521</t>
  </si>
  <si>
    <t>义禄</t>
  </si>
  <si>
    <t>是</t>
  </si>
  <si>
    <t>义丹</t>
  </si>
  <si>
    <t>义臣</t>
  </si>
  <si>
    <t>义雄</t>
  </si>
  <si>
    <t>义轩</t>
  </si>
  <si>
    <t>义娅</t>
  </si>
  <si>
    <t>岑软2号</t>
  </si>
  <si>
    <t>岑软3号</t>
  </si>
  <si>
    <t>岑软11号</t>
  </si>
  <si>
    <t>岑软24号</t>
  </si>
  <si>
    <t>广西金林种苗有限公司</t>
  </si>
  <si>
    <t>吴玉华</t>
  </si>
  <si>
    <t>广西桂满乐园林绿化工程有限公司</t>
  </si>
  <si>
    <t>梁国峰</t>
  </si>
  <si>
    <t>广西林润生物科技有限责任公司</t>
  </si>
  <si>
    <t>马锦铮</t>
  </si>
  <si>
    <t xml:space="preserve">广西日兴苗木有限公司  
</t>
  </si>
  <si>
    <t>罗雨</t>
  </si>
  <si>
    <t>柳州市</t>
  </si>
  <si>
    <t>柳州市笑缘林业股份有限公司</t>
  </si>
  <si>
    <t>叶春枝</t>
  </si>
  <si>
    <t>三江日兴苗圃</t>
  </si>
  <si>
    <t>张达民</t>
  </si>
  <si>
    <t>湘林210</t>
  </si>
  <si>
    <t>三江三椿苗圃</t>
  </si>
  <si>
    <t>刘世希</t>
  </si>
  <si>
    <t>长林4</t>
  </si>
  <si>
    <t>长林40</t>
  </si>
  <si>
    <t>三江富春苗圃</t>
  </si>
  <si>
    <t>林程远</t>
  </si>
  <si>
    <t>长林4号</t>
  </si>
  <si>
    <t>长林40号</t>
  </si>
  <si>
    <t>湘林210号</t>
  </si>
  <si>
    <t>三江保发苗圃</t>
  </si>
  <si>
    <t>覃培能</t>
  </si>
  <si>
    <t>广西融水润百荣苗圃基地</t>
  </si>
  <si>
    <t>王绍面</t>
  </si>
  <si>
    <t>桂林市</t>
  </si>
  <si>
    <t>广西凯祥农业开发有限公司</t>
  </si>
  <si>
    <t>岑钦3号</t>
  </si>
  <si>
    <t>叶日全</t>
  </si>
  <si>
    <t>广西中源农业发展有限公司</t>
  </si>
  <si>
    <t>湘林XLC15</t>
  </si>
  <si>
    <t>蒋进军</t>
  </si>
  <si>
    <t>广西日兴苗木有限公司（平乐育苗点）</t>
  </si>
  <si>
    <t>周  健</t>
  </si>
  <si>
    <t>湖南林之神生物科技 有限公司广西分公司</t>
  </si>
  <si>
    <t>湘林系列</t>
  </si>
  <si>
    <r>
      <t xml:space="preserve">唐 </t>
    </r>
    <r>
      <rPr>
        <b/>
        <sz val="9"/>
        <rFont val="Times New Roman"/>
        <family val="0"/>
      </rPr>
      <t xml:space="preserve">  </t>
    </r>
    <r>
      <rPr>
        <b/>
        <sz val="9"/>
        <rFont val="宋体"/>
        <family val="0"/>
      </rPr>
      <t>磊</t>
    </r>
  </si>
  <si>
    <t>桂林市林业科学研究所</t>
  </si>
  <si>
    <t>蒋国秀</t>
  </si>
  <si>
    <t>18078318701</t>
  </si>
  <si>
    <t>长林系列</t>
  </si>
  <si>
    <t>桂林市宜林农林公司</t>
  </si>
  <si>
    <t>吴喜霞</t>
  </si>
  <si>
    <t xml:space="preserve">13874121329 </t>
  </si>
  <si>
    <t>梧州市</t>
  </si>
  <si>
    <t>岑溪市软枝油茶种子园</t>
  </si>
  <si>
    <t>谢少义</t>
  </si>
  <si>
    <t>岑溪市岑软油茶苗圃场</t>
  </si>
  <si>
    <t>黄学文</t>
  </si>
  <si>
    <t>岑溪市东顺农业发展有限公司</t>
  </si>
  <si>
    <t>梁源</t>
  </si>
  <si>
    <t>岑溪市大隆镇丰盛苗木场</t>
  </si>
  <si>
    <t>区爵华</t>
  </si>
  <si>
    <t xml:space="preserve">岑溪市石桥乐生态农业科技有限公司 </t>
  </si>
  <si>
    <t>黄恒贤</t>
  </si>
  <si>
    <t>苍梧县六旺林业产业发展有限公司</t>
  </si>
  <si>
    <t>李梓民</t>
  </si>
  <si>
    <t>梧州市志成绿化有限公司</t>
  </si>
  <si>
    <t>全智毅</t>
  </si>
  <si>
    <t>旺甫镇李浩元苗木基地</t>
  </si>
  <si>
    <t>李浩元</t>
  </si>
  <si>
    <t>藤县盛林农业有限公司</t>
  </si>
  <si>
    <t>软枝油茶</t>
  </si>
  <si>
    <t>林家坤</t>
  </si>
  <si>
    <t>广西梧州市冠豪林业种植发展有限公司</t>
  </si>
  <si>
    <t>吴月玲</t>
  </si>
  <si>
    <t>藤县埌南旭日苗圃场</t>
  </si>
  <si>
    <t>陈水木</t>
  </si>
  <si>
    <t>富万苗圃</t>
  </si>
  <si>
    <t>岑软2、3号</t>
  </si>
  <si>
    <t>谢海清</t>
  </si>
  <si>
    <t>北海市</t>
  </si>
  <si>
    <t>北海市苗圃</t>
  </si>
  <si>
    <t>叶其光</t>
  </si>
  <si>
    <t>13977915115</t>
  </si>
  <si>
    <t>防城港市</t>
  </si>
  <si>
    <t>广西艺高林业有限公司</t>
  </si>
  <si>
    <t>谢绍添
覃  军</t>
  </si>
  <si>
    <t>13977099649
13627704208</t>
  </si>
  <si>
    <t>梁志荣</t>
  </si>
  <si>
    <t>钦州市</t>
  </si>
  <si>
    <t>浦北县大成镇甘子根山油茶专业合作社</t>
  </si>
  <si>
    <t>朱鸿辉</t>
  </si>
  <si>
    <t>浦北县乐叶苗木种植有限公司</t>
  </si>
  <si>
    <t>叶方米</t>
  </si>
  <si>
    <t>贵港市</t>
  </si>
  <si>
    <t>贵港市苗圃</t>
  </si>
  <si>
    <t>李醒庆</t>
  </si>
  <si>
    <t>贵港市覃塘区香花苗圃场</t>
  </si>
  <si>
    <t>周丽萍</t>
  </si>
  <si>
    <t>18907859311</t>
  </si>
  <si>
    <t>玉林市</t>
  </si>
  <si>
    <t>玉林市林科所</t>
  </si>
  <si>
    <t xml:space="preserve">黄远抗 </t>
  </si>
  <si>
    <t>广西淅林农业开发有限公司</t>
  </si>
  <si>
    <t>章和炳</t>
  </si>
  <si>
    <t>广西源宇林业开发有限公司</t>
  </si>
  <si>
    <t>杨鸿宇</t>
  </si>
  <si>
    <t>义绿</t>
  </si>
  <si>
    <t>陆川大果</t>
  </si>
  <si>
    <t xml:space="preserve">广西绿维苗木有限公司   </t>
  </si>
  <si>
    <t>李建树</t>
  </si>
  <si>
    <t>广西兴业小勇育苗有限公司</t>
  </si>
  <si>
    <t>钟小勇</t>
  </si>
  <si>
    <t>玉林市武宁油茶种植有限公司</t>
  </si>
  <si>
    <t>梁心洁</t>
  </si>
  <si>
    <t>广西雄顺农业科技有限公司</t>
  </si>
  <si>
    <t>百色市</t>
  </si>
  <si>
    <t>合   计</t>
  </si>
  <si>
    <t>广西艺华苗木种植有限公司</t>
  </si>
  <si>
    <t>李玉战</t>
  </si>
  <si>
    <t>百色市六塔苗木有限公司</t>
  </si>
  <si>
    <t>黄建国</t>
  </si>
  <si>
    <t>敢壮山林场苗圃</t>
  </si>
  <si>
    <t>叶洋凯</t>
  </si>
  <si>
    <t>田阳华瑞农业有限公司</t>
  </si>
  <si>
    <t>韦香勤</t>
  </si>
  <si>
    <t>田东县义圩镇义发育苗家庭农场</t>
  </si>
  <si>
    <t xml:space="preserve">是 </t>
  </si>
  <si>
    <t xml:space="preserve"> </t>
  </si>
  <si>
    <t>覃祖功</t>
  </si>
  <si>
    <t>旺山种苗公司育苗场</t>
  </si>
  <si>
    <t xml:space="preserve">黄世尤 </t>
  </si>
  <si>
    <t>德保县云攀苗木种植有限公司</t>
  </si>
  <si>
    <t>岑软系列</t>
  </si>
  <si>
    <t>谭谷云</t>
  </si>
  <si>
    <t>广西凌云县圣鹏园艺种苗有限公司</t>
  </si>
  <si>
    <t>谭勇俊</t>
  </si>
  <si>
    <t>广西乐业旭东苗木科技有限公司</t>
  </si>
  <si>
    <t>岑软2号、3号</t>
  </si>
  <si>
    <t>范东旭</t>
  </si>
  <si>
    <t>田林县华兰进苗木有限公司</t>
  </si>
  <si>
    <t>徐进</t>
  </si>
  <si>
    <t>田林县欣宝丹山茶油种植有限公司</t>
  </si>
  <si>
    <t>黄红片</t>
  </si>
  <si>
    <t>广西田林县鑫福源山茶油开发有限公司</t>
  </si>
  <si>
    <t>黄妙玲</t>
  </si>
  <si>
    <t>田林县潞城乡和林苗圃场</t>
  </si>
  <si>
    <t>吴春方</t>
  </si>
  <si>
    <t>河池市大地林业技术服务有限公司</t>
  </si>
  <si>
    <t>罗 勇</t>
  </si>
  <si>
    <t>田林县利周乡御华苑苗圃场</t>
  </si>
  <si>
    <t>周华平</t>
  </si>
  <si>
    <t>西林县鑫浩苗圃</t>
  </si>
  <si>
    <t>韦丽芳</t>
  </si>
  <si>
    <t>西林县土黄宝玉苗圃中心</t>
  </si>
  <si>
    <t>何宝玉</t>
  </si>
  <si>
    <t>西林县精准农林种业有限责任公司</t>
  </si>
  <si>
    <t>叶福友</t>
  </si>
  <si>
    <t>西林县明利苗圃</t>
  </si>
  <si>
    <t>金育程</t>
  </si>
  <si>
    <t>贺州市</t>
  </si>
  <si>
    <t>贺州市华斌林业发展有限公司</t>
  </si>
  <si>
    <t>岑软2</t>
  </si>
  <si>
    <t>周华斌</t>
  </si>
  <si>
    <t>岑软3</t>
  </si>
  <si>
    <t>贺州市鑫骅园林苗木绿化有限公司</t>
  </si>
  <si>
    <t>李双莲</t>
  </si>
  <si>
    <t>15807842005</t>
  </si>
  <si>
    <t>八步区黄洞林场</t>
  </si>
  <si>
    <t>周冠文</t>
  </si>
  <si>
    <t>13878448863</t>
  </si>
  <si>
    <t>贺州市八步区林科所</t>
  </si>
  <si>
    <t>陈诗文</t>
  </si>
  <si>
    <t xml:space="preserve">贺州市林业科学研究所 苗圃  </t>
  </si>
  <si>
    <t xml:space="preserve">薛继安   </t>
  </si>
  <si>
    <t>18777415162</t>
  </si>
  <si>
    <t>广西贺州正源林业发展有限公司</t>
  </si>
  <si>
    <t>马祖展</t>
  </si>
  <si>
    <t>13557845257</t>
  </si>
  <si>
    <t>河池市</t>
  </si>
  <si>
    <t>金城江区广西盛元现代林业科技有限公司</t>
  </si>
  <si>
    <t>李可华</t>
  </si>
  <si>
    <t>金城江区大山塘林场</t>
  </si>
  <si>
    <t>陈彩玉</t>
  </si>
  <si>
    <t>宜州区河池三友林业有限公司</t>
  </si>
  <si>
    <t>陈朝干</t>
  </si>
  <si>
    <t>宜州区环江友源农业科技有限公司</t>
  </si>
  <si>
    <t>陈丽媛</t>
  </si>
  <si>
    <t>宜州区广西万泉林业科技有限公司</t>
  </si>
  <si>
    <t>湘林15号</t>
  </si>
  <si>
    <t>宜州区广西聚龙科技有限公司</t>
  </si>
  <si>
    <t>林善光</t>
  </si>
  <si>
    <t>宜州区田阳利凯农业有限公司</t>
  </si>
  <si>
    <t>叶爱丰</t>
  </si>
  <si>
    <t>宜州区广西浙宜林业开发有限公司</t>
  </si>
  <si>
    <t>胡国良</t>
  </si>
  <si>
    <t>罗城仫佬族自治县东门苗圃</t>
  </si>
  <si>
    <t>谢庆春</t>
  </si>
  <si>
    <t>何述清</t>
  </si>
  <si>
    <t>罗城县广西星恒生态农业科技有限公司</t>
  </si>
  <si>
    <t>曾海</t>
  </si>
  <si>
    <t>环江县环江友源农业科技有限公司</t>
  </si>
  <si>
    <t>赵祖友</t>
  </si>
  <si>
    <t>环江县东兰聚龙生物科技农业开发有限公司</t>
  </si>
  <si>
    <t>林云秀</t>
  </si>
  <si>
    <t>环江县广西盛元现代林业科技有限公司</t>
  </si>
  <si>
    <t>湘林xlc15</t>
  </si>
  <si>
    <t>环江县环江森阁生态绿化苗木基地</t>
  </si>
  <si>
    <t>章育峰</t>
  </si>
  <si>
    <t>南丹县广西东农智慧实业有限公司</t>
  </si>
  <si>
    <t>何柳丹</t>
  </si>
  <si>
    <t>长林3号</t>
  </si>
  <si>
    <t>长林18号</t>
  </si>
  <si>
    <t>南丹县河池天凤优良种苗有限公司（南丹点）</t>
  </si>
  <si>
    <t>黄东</t>
  </si>
  <si>
    <t>南丹县广西天海建设工程有限公司(育苗点)</t>
  </si>
  <si>
    <t>唐立</t>
  </si>
  <si>
    <t>天峨县河池天凤优良种苗有限公司(育苗点)</t>
  </si>
  <si>
    <t>胡东京</t>
  </si>
  <si>
    <t>天峨县广西东兰聚龙生物科技农业开发有限公司(育苗点)</t>
  </si>
  <si>
    <t>章健康</t>
  </si>
  <si>
    <t>天峨县春灵生态绿化苗木基地</t>
  </si>
  <si>
    <t>叶日德</t>
  </si>
  <si>
    <t>天峨县利隆苗木绿化有限公司</t>
  </si>
  <si>
    <t>陈加利</t>
  </si>
  <si>
    <t>天峨县广西东农智慧实业有限公司</t>
  </si>
  <si>
    <t>王智超</t>
  </si>
  <si>
    <t>长林53号</t>
  </si>
  <si>
    <t>天峨县广西建丰果苗培育有限公司(育苗点)</t>
  </si>
  <si>
    <t>潘行根</t>
  </si>
  <si>
    <t>广西东兰聚龙生物科技农业开发有限公司（东兰）</t>
  </si>
  <si>
    <t>刘茶生</t>
  </si>
  <si>
    <t>东兰县河池市大洋林业技术服务有限公司</t>
  </si>
  <si>
    <t>东兰县广西百色市丰凯林业发展有限公司（东兰）</t>
  </si>
  <si>
    <t>巴马县巴马昌冠园林有限责任公司</t>
  </si>
  <si>
    <t>吴昌品</t>
  </si>
  <si>
    <t>巴马县田阳利凯农业有限公司</t>
  </si>
  <si>
    <t>巴马县广西宏创生态种养殖有限公司</t>
  </si>
  <si>
    <t xml:space="preserve"> 蒙正统</t>
  </si>
  <si>
    <t>广西凤山县三门海民乐苗木培育有限公司</t>
  </si>
  <si>
    <t>黄桂珍</t>
  </si>
  <si>
    <t>广西凤山太极种苗有限公司</t>
  </si>
  <si>
    <t>刘伦维</t>
  </si>
  <si>
    <t>凤山县荣兴园林有限公司</t>
  </si>
  <si>
    <t>罗宏华</t>
  </si>
  <si>
    <t>凤山县新叶苗木培育有限公司</t>
  </si>
  <si>
    <t>向顺文</t>
  </si>
  <si>
    <t>广西凤山惠民苗圃有限公司</t>
  </si>
  <si>
    <t>王盛锋</t>
  </si>
  <si>
    <t>广西凤山绿海绿化树种苗有限公司</t>
  </si>
  <si>
    <t>黄  梅</t>
  </si>
  <si>
    <t>都安县广西三叶苗木有限公司</t>
  </si>
  <si>
    <t>岑软2、3号混系</t>
  </si>
  <si>
    <t>叶小林</t>
  </si>
  <si>
    <t>都安县田阳利凯农业有限公司</t>
  </si>
  <si>
    <t>小黄</t>
  </si>
  <si>
    <t>大化县广西凯祥农业开发有限公司</t>
  </si>
  <si>
    <t>叶佩青</t>
  </si>
  <si>
    <t>大化县广西盛元现代林业科技有限公司(育苗点)</t>
  </si>
  <si>
    <t>岑软混系</t>
  </si>
  <si>
    <t>潘渊</t>
  </si>
  <si>
    <t>大化县广西民生宁瑶壮医药研究院有限公司</t>
  </si>
  <si>
    <t>韦秀团</t>
  </si>
  <si>
    <t>来宾市</t>
  </si>
  <si>
    <t>广西益元油茶产业发展有限公司</t>
  </si>
  <si>
    <t>香花油茶系列</t>
  </si>
  <si>
    <t>黄国䆟</t>
  </si>
  <si>
    <t>广西武宣县大地园林绿化有限公司</t>
  </si>
  <si>
    <t>李剑</t>
  </si>
  <si>
    <t>广西武宣县宏成园林有限公司</t>
  </si>
  <si>
    <t>李安格</t>
  </si>
  <si>
    <t>武宣县林业科学研究所</t>
  </si>
  <si>
    <t>覃欢兰</t>
  </si>
  <si>
    <t>崇左市</t>
  </si>
  <si>
    <t>广西国营渠黎华侨林场</t>
  </si>
  <si>
    <t>吴清权</t>
  </si>
  <si>
    <t>宁明县润泽苗木有限公司</t>
  </si>
  <si>
    <t>匡桃红</t>
  </si>
  <si>
    <t>区直单位</t>
  </si>
  <si>
    <t>高峰林场</t>
  </si>
  <si>
    <t>李青春</t>
  </si>
  <si>
    <t xml:space="preserve"> 13768314248 </t>
  </si>
  <si>
    <t>七坡林场林业科学研究所</t>
  </si>
  <si>
    <t>陈敏佼</t>
  </si>
  <si>
    <t>六万林场林业科学研究所</t>
  </si>
  <si>
    <t>凌云芳</t>
  </si>
  <si>
    <t>黄冕林场中心苗圃</t>
  </si>
  <si>
    <t xml:space="preserve"> 甘艳 </t>
  </si>
  <si>
    <t>钦廉林场林科所</t>
  </si>
  <si>
    <t>石国欢</t>
  </si>
  <si>
    <t>大桂山林场中心苗圃</t>
  </si>
  <si>
    <t>陈瑜</t>
  </si>
  <si>
    <t>三门江林场</t>
  </si>
  <si>
    <t xml:space="preserve">张海凤  </t>
  </si>
  <si>
    <t>15777278284</t>
  </si>
  <si>
    <t>维都林场</t>
  </si>
  <si>
    <t>江德候</t>
  </si>
  <si>
    <t>广西林科院</t>
  </si>
  <si>
    <t xml:space="preserve">陈国臣  </t>
  </si>
  <si>
    <t xml:space="preserve">13087717885  </t>
  </si>
  <si>
    <t>广西八桂种苗高科技集团股份有限公司</t>
  </si>
  <si>
    <t>孙雪阳</t>
  </si>
  <si>
    <t>13768372263</t>
  </si>
  <si>
    <t xml:space="preserve">备注：1.2年生大杯合格苗标准：容器规格为直径（填充基质后）≥12 厘米，高≥16 厘米，苗高≥50 厘米、地径（嫁接口以上）≥0.50 厘米，
                           分枝 3 个以上，冠幅 20×20 厘米以上，苗木均有花蕾或开花。 
      2.3年生大杯合格苗标准：容器规格为直径（填充基质后）≥15 厘米，高≥20 厘米，苗高≥80 厘米、地径（嫁接口以上）≥0.80 厘米，
                           分枝 5 个以上，冠幅 30×30 厘米以上，苗木均有花蕾、开花或挂果。
      3.表中数据统一保留2位小数。
      4.表中：5栏=6栏+10栏。（其中：6栏=7栏+8栏+9栏；10栏=11栏+12栏）
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</si>
</sst>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</numFmts>
  <fonts count="3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b/>
      <sz val="9"/>
      <color indexed="10"/>
      <name val="宋体"/>
      <family val="0"/>
    </font>
    <font>
      <b/>
      <sz val="10"/>
      <name val="Arial Narrow"/>
      <family val="0"/>
    </font>
    <font>
      <b/>
      <sz val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0.5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9"/>
      <name val="Times New Roman"/>
      <family val="0"/>
    </font>
  </fonts>
  <fills count="2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2" fillId="3" borderId="0" applyNumberFormat="0" applyBorder="0" applyAlignment="0" applyProtection="0"/>
    <xf numFmtId="0" fontId="21" fillId="4" borderId="1" applyNumberFormat="0" applyAlignment="0" applyProtection="0"/>
    <xf numFmtId="0" fontId="17" fillId="5" borderId="2" applyNumberFormat="0" applyAlignment="0" applyProtection="0"/>
    <xf numFmtId="0" fontId="24" fillId="6" borderId="0" applyNumberFormat="0" applyBorder="0" applyAlignment="0" applyProtection="0"/>
    <xf numFmtId="0" fontId="18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12" fillId="7" borderId="0" applyNumberFormat="0" applyBorder="0" applyAlignment="0" applyProtection="0"/>
    <xf numFmtId="41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27" fillId="0" borderId="4" applyNumberFormat="0" applyFill="0" applyAlignment="0" applyProtection="0"/>
    <xf numFmtId="0" fontId="29" fillId="0" borderId="5" applyNumberFormat="0" applyFill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28" fillId="0" borderId="6" applyNumberFormat="0" applyFill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12" borderId="7" applyNumberFormat="0" applyFont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2" fillId="7" borderId="0" applyNumberFormat="0" applyBorder="0" applyAlignment="0" applyProtection="0"/>
    <xf numFmtId="0" fontId="16" fillId="11" borderId="0" applyNumberFormat="0" applyBorder="0" applyAlignment="0" applyProtection="0"/>
    <xf numFmtId="0" fontId="20" fillId="4" borderId="8" applyNumberFormat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9" fontId="0" fillId="0" borderId="0" applyFont="0" applyFill="0" applyBorder="0" applyAlignment="0" applyProtection="0"/>
    <xf numFmtId="0" fontId="13" fillId="13" borderId="0" applyNumberFormat="0" applyBorder="0" applyAlignment="0" applyProtection="0"/>
    <xf numFmtId="44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2" fillId="4" borderId="0" applyNumberFormat="0" applyBorder="0" applyAlignment="0" applyProtection="0"/>
    <xf numFmtId="0" fontId="19" fillId="13" borderId="8" applyNumberFormat="0" applyAlignment="0" applyProtection="0"/>
    <xf numFmtId="0" fontId="12" fillId="2" borderId="0" applyNumberFormat="0" applyBorder="0" applyAlignment="0" applyProtection="0"/>
    <xf numFmtId="0" fontId="13" fillId="18" borderId="0" applyNumberFormat="0" applyBorder="0" applyAlignment="0" applyProtection="0"/>
    <xf numFmtId="0" fontId="12" fillId="1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66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19" borderId="13" xfId="0" applyFont="1" applyFill="1" applyBorder="1" applyAlignment="1">
      <alignment horizontal="left" vertical="center" wrapText="1"/>
    </xf>
    <xf numFmtId="0" fontId="3" fillId="19" borderId="13" xfId="0" applyFont="1" applyFill="1" applyBorder="1" applyAlignment="1">
      <alignment horizontal="right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19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19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19" borderId="13" xfId="0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19" borderId="10" xfId="0" applyNumberFormat="1" applyFont="1" applyFill="1" applyBorder="1" applyAlignment="1">
      <alignment horizontal="left" vertical="center" wrapText="1"/>
    </xf>
    <xf numFmtId="0" fontId="3" fillId="19" borderId="13" xfId="0" applyNumberFormat="1" applyFont="1" applyFill="1" applyBorder="1" applyAlignment="1">
      <alignment horizontal="right" vertical="center" wrapText="1"/>
    </xf>
    <xf numFmtId="0" fontId="3" fillId="19" borderId="12" xfId="0" applyNumberFormat="1" applyFont="1" applyFill="1" applyBorder="1" applyAlignment="1">
      <alignment horizontal="center" vertical="center" wrapText="1"/>
    </xf>
    <xf numFmtId="0" fontId="3" fillId="0" borderId="10" xfId="31" applyNumberFormat="1" applyFont="1" applyFill="1" applyBorder="1" applyAlignment="1">
      <alignment horizontal="left" vertical="center" wrapText="1"/>
      <protection/>
    </xf>
    <xf numFmtId="0" fontId="3" fillId="0" borderId="13" xfId="31" applyNumberFormat="1" applyFont="1" applyFill="1" applyBorder="1" applyAlignment="1">
      <alignment horizontal="right" vertical="center" wrapText="1"/>
      <protection/>
    </xf>
    <xf numFmtId="0" fontId="3" fillId="0" borderId="13" xfId="31" applyNumberFormat="1" applyFont="1" applyFill="1" applyBorder="1" applyAlignment="1">
      <alignment horizontal="center" vertical="center" wrapText="1"/>
      <protection/>
    </xf>
    <xf numFmtId="0" fontId="3" fillId="0" borderId="11" xfId="31" applyNumberFormat="1" applyFont="1" applyFill="1" applyBorder="1" applyAlignment="1">
      <alignment horizontal="left" vertical="center" wrapText="1"/>
      <protection/>
    </xf>
    <xf numFmtId="0" fontId="3" fillId="0" borderId="12" xfId="31" applyNumberFormat="1" applyFont="1" applyFill="1" applyBorder="1" applyAlignment="1">
      <alignment horizontal="left" vertical="center" wrapText="1"/>
      <protection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25" applyNumberFormat="1" applyFont="1" applyFill="1" applyBorder="1" applyAlignment="1">
      <alignment horizontal="left" vertical="center" wrapText="1"/>
      <protection/>
    </xf>
    <xf numFmtId="0" fontId="3" fillId="0" borderId="12" xfId="25" applyNumberFormat="1" applyFont="1" applyFill="1" applyBorder="1" applyAlignment="1">
      <alignment horizontal="left" vertical="center" wrapText="1"/>
      <protection/>
    </xf>
    <xf numFmtId="0" fontId="3" fillId="0" borderId="10" xfId="31" applyNumberFormat="1" applyFont="1" applyBorder="1" applyAlignment="1">
      <alignment horizontal="left" vertical="center" wrapText="1"/>
      <protection/>
    </xf>
    <xf numFmtId="0" fontId="3" fillId="0" borderId="13" xfId="31" applyNumberFormat="1" applyFont="1" applyBorder="1" applyAlignment="1">
      <alignment horizontal="right" vertical="center" wrapText="1"/>
      <protection/>
    </xf>
    <xf numFmtId="0" fontId="3" fillId="0" borderId="13" xfId="31" applyNumberFormat="1" applyFont="1" applyBorder="1" applyAlignment="1">
      <alignment horizontal="center" vertical="center" wrapText="1"/>
      <protection/>
    </xf>
    <xf numFmtId="0" fontId="3" fillId="0" borderId="12" xfId="31" applyNumberFormat="1" applyFont="1" applyBorder="1" applyAlignment="1">
      <alignment horizontal="left" vertical="center" wrapText="1"/>
      <protection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right" vertical="center" wrapText="1"/>
    </xf>
    <xf numFmtId="0" fontId="3" fillId="0" borderId="13" xfId="51" applyNumberFormat="1" applyFont="1" applyFill="1" applyBorder="1" applyAlignment="1">
      <alignment horizontal="right" vertical="center" wrapText="1"/>
      <protection/>
    </xf>
    <xf numFmtId="0" fontId="3" fillId="0" borderId="13" xfId="30" applyNumberFormat="1" applyFont="1" applyFill="1" applyBorder="1" applyAlignment="1">
      <alignment horizontal="right" vertical="center" wrapText="1"/>
      <protection/>
    </xf>
    <xf numFmtId="0" fontId="3" fillId="0" borderId="13" xfId="19" applyNumberFormat="1" applyFont="1" applyFill="1" applyBorder="1" applyAlignment="1">
      <alignment horizontal="right" vertical="center" wrapText="1"/>
      <protection/>
    </xf>
    <xf numFmtId="0" fontId="3" fillId="0" borderId="13" xfId="21" applyNumberFormat="1" applyFont="1" applyFill="1" applyBorder="1" applyAlignment="1">
      <alignment horizontal="right" vertical="center" wrapText="1"/>
      <protection/>
    </xf>
    <xf numFmtId="0" fontId="3" fillId="0" borderId="13" xfId="16" applyNumberFormat="1" applyFont="1" applyBorder="1" applyAlignment="1">
      <alignment horizontal="right" vertical="center" wrapText="1"/>
      <protection/>
    </xf>
    <xf numFmtId="0" fontId="3" fillId="0" borderId="13" xfId="26" applyNumberFormat="1" applyFont="1" applyBorder="1" applyAlignment="1">
      <alignment horizontal="right" vertical="center" wrapText="1"/>
      <protection/>
    </xf>
    <xf numFmtId="0" fontId="3" fillId="0" borderId="13" xfId="51" applyNumberFormat="1" applyFont="1" applyBorder="1" applyAlignment="1">
      <alignment horizontal="right" vertical="center" wrapText="1"/>
      <protection/>
    </xf>
    <xf numFmtId="0" fontId="3" fillId="0" borderId="13" xfId="30" applyNumberFormat="1" applyFont="1" applyBorder="1" applyAlignment="1">
      <alignment horizontal="right" vertical="center" wrapText="1"/>
      <protection/>
    </xf>
    <xf numFmtId="176" fontId="3" fillId="0" borderId="12" xfId="0" applyNumberFormat="1" applyFont="1" applyFill="1" applyBorder="1" applyAlignment="1">
      <alignment horizontal="right" vertical="center" wrapText="1"/>
    </xf>
    <xf numFmtId="0" fontId="3" fillId="0" borderId="13" xfId="58" applyNumberFormat="1" applyFont="1" applyFill="1" applyBorder="1" applyAlignment="1">
      <alignment horizontal="right" vertical="center" wrapText="1"/>
      <protection/>
    </xf>
    <xf numFmtId="49" fontId="3" fillId="0" borderId="11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righ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0" xfId="31" applyNumberFormat="1" applyFont="1" applyBorder="1" applyAlignment="1">
      <alignment horizontal="center" vertical="center" wrapText="1"/>
      <protection/>
    </xf>
    <xf numFmtId="0" fontId="3" fillId="0" borderId="10" xfId="31" applyNumberFormat="1" applyFont="1" applyBorder="1" applyAlignment="1">
      <alignment horizontal="right" vertical="center" wrapText="1"/>
      <protection/>
    </xf>
    <xf numFmtId="0" fontId="3" fillId="0" borderId="11" xfId="31" applyNumberFormat="1" applyFont="1" applyBorder="1" applyAlignment="1">
      <alignment horizontal="center" vertical="center" wrapText="1"/>
      <protection/>
    </xf>
    <xf numFmtId="0" fontId="3" fillId="0" borderId="11" xfId="31" applyNumberFormat="1" applyFont="1" applyBorder="1" applyAlignment="1">
      <alignment horizontal="right" vertical="center" wrapText="1"/>
      <protection/>
    </xf>
    <xf numFmtId="0" fontId="3" fillId="0" borderId="12" xfId="31" applyNumberFormat="1" applyFont="1" applyBorder="1" applyAlignment="1">
      <alignment horizontal="center" vertical="center" wrapText="1"/>
      <protection/>
    </xf>
    <xf numFmtId="0" fontId="3" fillId="0" borderId="12" xfId="31" applyNumberFormat="1" applyFont="1" applyBorder="1" applyAlignment="1">
      <alignment horizontal="right" vertical="center" wrapText="1"/>
      <protection/>
    </xf>
    <xf numFmtId="0" fontId="3" fillId="0" borderId="10" xfId="45" applyNumberFormat="1" applyFont="1" applyBorder="1" applyAlignment="1">
      <alignment horizontal="right" vertical="center" wrapText="1"/>
      <protection/>
    </xf>
    <xf numFmtId="0" fontId="3" fillId="0" borderId="12" xfId="45" applyNumberFormat="1" applyFont="1" applyBorder="1" applyAlignment="1">
      <alignment horizontal="right" vertical="center" wrapText="1"/>
      <protection/>
    </xf>
    <xf numFmtId="0" fontId="3" fillId="0" borderId="10" xfId="63" applyNumberFormat="1" applyFont="1" applyBorder="1" applyAlignment="1">
      <alignment horizontal="right" vertical="center" wrapText="1"/>
      <protection/>
    </xf>
    <xf numFmtId="0" fontId="3" fillId="0" borderId="12" xfId="63" applyNumberFormat="1" applyFont="1" applyBorder="1" applyAlignment="1">
      <alignment horizontal="right" vertical="center" wrapText="1"/>
      <protection/>
    </xf>
    <xf numFmtId="0" fontId="3" fillId="0" borderId="11" xfId="63" applyNumberFormat="1" applyFont="1" applyBorder="1" applyAlignment="1">
      <alignment horizontal="right" vertical="center" wrapText="1"/>
      <protection/>
    </xf>
    <xf numFmtId="0" fontId="9" fillId="0" borderId="10" xfId="31" applyNumberFormat="1" applyFont="1" applyBorder="1" applyAlignment="1">
      <alignment horizontal="right" vertical="center" wrapText="1"/>
      <protection/>
    </xf>
    <xf numFmtId="0" fontId="9" fillId="0" borderId="12" xfId="31" applyNumberFormat="1" applyFont="1" applyBorder="1" applyAlignment="1">
      <alignment horizontal="right" vertical="center" wrapText="1"/>
      <protection/>
    </xf>
    <xf numFmtId="0" fontId="9" fillId="0" borderId="13" xfId="31" applyNumberFormat="1" applyFont="1" applyBorder="1" applyAlignment="1">
      <alignment horizontal="right" vertical="center" wrapText="1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19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right" vertical="center" wrapText="1"/>
    </xf>
    <xf numFmtId="0" fontId="3" fillId="19" borderId="19" xfId="0" applyFont="1" applyFill="1" applyBorder="1" applyAlignment="1">
      <alignment horizontal="left" vertical="center" wrapText="1"/>
    </xf>
    <xf numFmtId="0" fontId="3" fillId="19" borderId="11" xfId="0" applyFont="1" applyFill="1" applyBorder="1" applyAlignment="1">
      <alignment horizontal="right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22" applyNumberFormat="1" applyFont="1" applyBorder="1" applyAlignment="1">
      <alignment horizontal="left" vertical="center" wrapText="1"/>
      <protection/>
    </xf>
    <xf numFmtId="0" fontId="3" fillId="0" borderId="12" xfId="22" applyNumberFormat="1" applyFont="1" applyBorder="1" applyAlignment="1">
      <alignment horizontal="left" vertical="center" wrapText="1"/>
      <protection/>
    </xf>
    <xf numFmtId="0" fontId="3" fillId="0" borderId="14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right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66" applyNumberFormat="1" applyFont="1" applyFill="1" applyBorder="1" applyAlignment="1" applyProtection="1">
      <alignment horizontal="right" vertical="center" wrapText="1"/>
      <protection/>
    </xf>
    <xf numFmtId="0" fontId="3" fillId="0" borderId="12" xfId="66" applyNumberFormat="1" applyFont="1" applyFill="1" applyBorder="1" applyAlignment="1" applyProtection="1">
      <alignment horizontal="center" vertical="center" wrapText="1"/>
      <protection/>
    </xf>
    <xf numFmtId="0" fontId="3" fillId="0" borderId="13" xfId="66" applyNumberFormat="1" applyFont="1" applyFill="1" applyBorder="1" applyAlignment="1" applyProtection="1">
      <alignment horizontal="left" vertical="center" wrapText="1"/>
      <protection/>
    </xf>
    <xf numFmtId="0" fontId="3" fillId="0" borderId="13" xfId="66" applyNumberFormat="1" applyFont="1" applyFill="1" applyBorder="1" applyAlignment="1" applyProtection="1">
      <alignment horizontal="right" vertical="center" wrapText="1"/>
      <protection/>
    </xf>
    <xf numFmtId="0" fontId="3" fillId="19" borderId="10" xfId="0" applyFont="1" applyFill="1" applyBorder="1" applyAlignment="1">
      <alignment horizontal="right" vertical="center" wrapText="1"/>
    </xf>
    <xf numFmtId="0" fontId="3" fillId="19" borderId="10" xfId="0" applyFont="1" applyFill="1" applyBorder="1" applyAlignment="1">
      <alignment horizontal="right" vertical="center"/>
    </xf>
    <xf numFmtId="0" fontId="3" fillId="0" borderId="12" xfId="0" applyNumberFormat="1" applyFont="1" applyBorder="1" applyAlignment="1">
      <alignment horizontal="right" vertical="center" wrapText="1"/>
    </xf>
    <xf numFmtId="0" fontId="4" fillId="19" borderId="11" xfId="0" applyFont="1" applyFill="1" applyBorder="1" applyAlignment="1">
      <alignment horizontal="center" vertical="center" wrapText="1"/>
    </xf>
    <xf numFmtId="49" fontId="4" fillId="19" borderId="11" xfId="0" applyNumberFormat="1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right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right" vertical="center" wrapText="1"/>
    </xf>
    <xf numFmtId="0" fontId="4" fillId="19" borderId="13" xfId="0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Fill="1" applyBorder="1" applyAlignment="1">
      <alignment horizontal="right" vertical="center" wrapText="1"/>
    </xf>
    <xf numFmtId="0" fontId="4" fillId="0" borderId="11" xfId="0" applyNumberFormat="1" applyFont="1" applyFill="1" applyBorder="1" applyAlignment="1">
      <alignment horizontal="righ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3" fillId="19" borderId="12" xfId="0" applyFont="1" applyFill="1" applyBorder="1" applyAlignment="1">
      <alignment horizontal="right" vertical="center" wrapText="1"/>
    </xf>
    <xf numFmtId="0" fontId="6" fillId="0" borderId="13" xfId="0" applyNumberFormat="1" applyFont="1" applyFill="1" applyBorder="1" applyAlignment="1">
      <alignment horizontal="right" vertical="center" wrapText="1"/>
    </xf>
    <xf numFmtId="0" fontId="3" fillId="0" borderId="13" xfId="66" applyFont="1" applyFill="1" applyBorder="1" applyAlignment="1">
      <alignment horizontal="right" vertical="center" wrapText="1"/>
    </xf>
    <xf numFmtId="0" fontId="3" fillId="0" borderId="13" xfId="66" applyFont="1" applyFill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176" fontId="3" fillId="0" borderId="13" xfId="0" applyNumberFormat="1" applyFont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right" vertical="center"/>
    </xf>
    <xf numFmtId="0" fontId="3" fillId="0" borderId="13" xfId="0" applyNumberFormat="1" applyFont="1" applyBorder="1" applyAlignment="1">
      <alignment horizontal="right" vertical="center"/>
    </xf>
    <xf numFmtId="0" fontId="10" fillId="0" borderId="10" xfId="0" applyNumberFormat="1" applyFont="1" applyFill="1" applyBorder="1" applyAlignment="1">
      <alignment horizontal="right" vertical="center" wrapText="1"/>
    </xf>
    <xf numFmtId="0" fontId="10" fillId="0" borderId="12" xfId="0" applyNumberFormat="1" applyFont="1" applyFill="1" applyBorder="1" applyAlignment="1">
      <alignment horizontal="right" vertical="center" wrapText="1"/>
    </xf>
    <xf numFmtId="0" fontId="3" fillId="0" borderId="13" xfId="66" applyFont="1" applyFill="1" applyBorder="1" applyAlignment="1">
      <alignment horizontal="right" vertical="center"/>
    </xf>
    <xf numFmtId="49" fontId="3" fillId="0" borderId="13" xfId="66" applyNumberFormat="1" applyFont="1" applyFill="1" applyBorder="1" applyAlignment="1">
      <alignment horizontal="center" vertical="center" wrapText="1"/>
    </xf>
    <xf numFmtId="0" fontId="3" fillId="0" borderId="13" xfId="66" applyFont="1" applyFill="1" applyBorder="1" applyAlignment="1">
      <alignment horizontal="right"/>
    </xf>
    <xf numFmtId="0" fontId="11" fillId="0" borderId="21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center" vertical="center" wrapText="1"/>
    </xf>
  </cellXfs>
  <cellStyles count="73">
    <cellStyle name="Normal" xfId="0"/>
    <cellStyle name="常规 5 6 2 2" xfId="15"/>
    <cellStyle name="常规 5 6" xfId="16"/>
    <cellStyle name="常规 5" xfId="17"/>
    <cellStyle name="常规 4" xfId="18"/>
    <cellStyle name="常规 31" xfId="19"/>
    <cellStyle name="常规 32" xfId="20"/>
    <cellStyle name="常规 27" xfId="21"/>
    <cellStyle name="常规_育苗情况统计表（表5上）" xfId="22"/>
    <cellStyle name="常规 2 16" xfId="23"/>
    <cellStyle name="常规 2 15" xfId="24"/>
    <cellStyle name="常规 2" xfId="25"/>
    <cellStyle name="常规 17 2" xfId="26"/>
    <cellStyle name="常规 22" xfId="27"/>
    <cellStyle name="常规 17" xfId="28"/>
    <cellStyle name="常规 10 2 2" xfId="29"/>
    <cellStyle name="常规 10 14" xfId="30"/>
    <cellStyle name="常规 10 10" xfId="31"/>
    <cellStyle name="60% - 强调文字颜色 6" xfId="32"/>
    <cellStyle name="20% - 强调文字颜色 6" xfId="33"/>
    <cellStyle name="输出" xfId="34"/>
    <cellStyle name="检查单元格" xfId="35"/>
    <cellStyle name="差" xfId="36"/>
    <cellStyle name="标题 1" xfId="37"/>
    <cellStyle name="解释性文本" xfId="38"/>
    <cellStyle name="标题 2" xfId="39"/>
    <cellStyle name="40% - 强调文字颜色 5" xfId="40"/>
    <cellStyle name="Comma [0]" xfId="41"/>
    <cellStyle name="40% - 强调文字颜色 6" xfId="42"/>
    <cellStyle name="Hyperlink" xfId="43"/>
    <cellStyle name="强调文字颜色 5" xfId="44"/>
    <cellStyle name="常规 10 5" xfId="45"/>
    <cellStyle name="标题 3" xfId="46"/>
    <cellStyle name="汇总" xfId="47"/>
    <cellStyle name="20% - 强调文字颜色 1" xfId="48"/>
    <cellStyle name="40% - 强调文字颜色 1" xfId="49"/>
    <cellStyle name="强调文字颜色 6" xfId="50"/>
    <cellStyle name="常规 11 5" xfId="51"/>
    <cellStyle name="Comma" xfId="52"/>
    <cellStyle name="常规 14 2 2 2" xfId="53"/>
    <cellStyle name="标题" xfId="54"/>
    <cellStyle name="Followed Hyperlink" xfId="55"/>
    <cellStyle name="40% - 强调文字颜色 4" xfId="56"/>
    <cellStyle name="链接单元格" xfId="57"/>
    <cellStyle name="常规 10 10 2 2" xfId="58"/>
    <cellStyle name="标题 4" xfId="59"/>
    <cellStyle name="20% - 强调文字颜色 2" xfId="60"/>
    <cellStyle name="常规 10" xfId="61"/>
    <cellStyle name="Currency [0]" xfId="62"/>
    <cellStyle name="常规 10 2" xfId="63"/>
    <cellStyle name="警告文本" xfId="64"/>
    <cellStyle name="40% - 强调文字颜色 2" xfId="65"/>
    <cellStyle name="注释" xfId="66"/>
    <cellStyle name="60% - 强调文字颜色 3" xfId="67"/>
    <cellStyle name="常规 23" xfId="68"/>
    <cellStyle name="好" xfId="69"/>
    <cellStyle name="20% - 强调文字颜色 5" xfId="70"/>
    <cellStyle name="适中" xfId="71"/>
    <cellStyle name="计算" xfId="72"/>
    <cellStyle name="强调文字颜色 1" xfId="73"/>
    <cellStyle name="60% - 强调文字颜色 4" xfId="74"/>
    <cellStyle name="60% - 强调文字颜色 1" xfId="75"/>
    <cellStyle name="强调文字颜色 2" xfId="76"/>
    <cellStyle name="60% - 强调文字颜色 5" xfId="77"/>
    <cellStyle name="Percent" xfId="78"/>
    <cellStyle name="60% - 强调文字颜色 2" xfId="79"/>
    <cellStyle name="Currency" xfId="80"/>
    <cellStyle name="强调文字颜色 3" xfId="81"/>
    <cellStyle name="20% - 强调文字颜色 3" xfId="82"/>
    <cellStyle name="输入" xfId="83"/>
    <cellStyle name="40% - 强调文字颜色 3" xfId="84"/>
    <cellStyle name="强调文字颜色 4" xfId="85"/>
    <cellStyle name="20% - 强调文字颜色 4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22"/>
  <sheetViews>
    <sheetView tabSelected="1" zoomScale="110" zoomScaleNormal="110" workbookViewId="0" topLeftCell="A1">
      <pane xSplit="10" ySplit="8" topLeftCell="K207" activePane="bottomRight" state="frozen"/>
      <selection pane="bottomRight" activeCell="F219" sqref="F219"/>
    </sheetView>
  </sheetViews>
  <sheetFormatPr defaultColWidth="9.00390625" defaultRowHeight="14.25"/>
  <cols>
    <col min="1" max="1" width="3.25390625" style="1" customWidth="1"/>
    <col min="2" max="2" width="15.75390625" style="18" customWidth="1"/>
    <col min="3" max="3" width="11.25390625" style="0" customWidth="1"/>
    <col min="4" max="4" width="4.875" style="19" customWidth="1"/>
    <col min="5" max="5" width="8.25390625" style="0" customWidth="1"/>
    <col min="6" max="6" width="8.00390625" style="0" customWidth="1"/>
    <col min="7" max="8" width="6.75390625" style="0" customWidth="1"/>
    <col min="9" max="9" width="7.00390625" style="0" customWidth="1"/>
    <col min="10" max="10" width="8.125" style="0" customWidth="1"/>
    <col min="11" max="11" width="7.375" style="0" customWidth="1"/>
    <col min="12" max="12" width="8.125" style="0" customWidth="1"/>
    <col min="13" max="13" width="6.00390625" style="20" customWidth="1"/>
    <col min="14" max="14" width="12.75390625" style="20" customWidth="1"/>
    <col min="15" max="15" width="8.00390625" style="0" customWidth="1"/>
  </cols>
  <sheetData>
    <row r="1" spans="1:14" ht="14.25">
      <c r="A1" s="18"/>
      <c r="B1" s="21"/>
      <c r="N1"/>
    </row>
    <row r="2" spans="2:15" ht="26.25" customHeight="1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1" customFormat="1" ht="23.25" customHeight="1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56"/>
      <c r="O3" s="23"/>
    </row>
    <row r="4" spans="1:15" s="2" customFormat="1" ht="21" customHeight="1">
      <c r="A4" s="24" t="s">
        <v>2</v>
      </c>
      <c r="B4" s="24" t="s">
        <v>3</v>
      </c>
      <c r="C4" s="24" t="s">
        <v>4</v>
      </c>
      <c r="D4" s="24" t="s">
        <v>5</v>
      </c>
      <c r="E4" s="27" t="s">
        <v>6</v>
      </c>
      <c r="F4" s="27"/>
      <c r="G4" s="27"/>
      <c r="H4" s="27"/>
      <c r="I4" s="27"/>
      <c r="J4" s="27"/>
      <c r="K4" s="27"/>
      <c r="L4" s="27"/>
      <c r="M4" s="24" t="s">
        <v>7</v>
      </c>
      <c r="N4" s="24" t="s">
        <v>8</v>
      </c>
      <c r="O4" s="57" t="s">
        <v>9</v>
      </c>
    </row>
    <row r="5" spans="1:15" s="2" customFormat="1" ht="21" customHeight="1">
      <c r="A5" s="25"/>
      <c r="B5" s="25"/>
      <c r="C5" s="25"/>
      <c r="D5" s="25"/>
      <c r="E5" s="27" t="s">
        <v>10</v>
      </c>
      <c r="F5" s="48" t="s">
        <v>11</v>
      </c>
      <c r="G5" s="49"/>
      <c r="H5" s="49"/>
      <c r="I5" s="54"/>
      <c r="J5" s="48" t="s">
        <v>12</v>
      </c>
      <c r="K5" s="49"/>
      <c r="L5" s="54"/>
      <c r="M5" s="25"/>
      <c r="N5" s="25"/>
      <c r="O5" s="57"/>
    </row>
    <row r="6" spans="1:15" s="2" customFormat="1" ht="24" customHeight="1">
      <c r="A6" s="26"/>
      <c r="B6" s="26"/>
      <c r="C6" s="26"/>
      <c r="D6" s="26"/>
      <c r="E6" s="27"/>
      <c r="F6" s="27" t="s">
        <v>13</v>
      </c>
      <c r="G6" s="27" t="s">
        <v>14</v>
      </c>
      <c r="H6" s="27" t="s">
        <v>15</v>
      </c>
      <c r="I6" s="27" t="s">
        <v>16</v>
      </c>
      <c r="J6" s="27" t="s">
        <v>13</v>
      </c>
      <c r="K6" s="27" t="s">
        <v>15</v>
      </c>
      <c r="L6" s="27" t="s">
        <v>16</v>
      </c>
      <c r="M6" s="26"/>
      <c r="N6" s="26"/>
      <c r="O6" s="57"/>
    </row>
    <row r="7" spans="1:15" s="3" customFormat="1" ht="19.5" customHeight="1">
      <c r="A7" s="27">
        <v>1</v>
      </c>
      <c r="B7" s="24">
        <v>2</v>
      </c>
      <c r="C7" s="26">
        <v>3</v>
      </c>
      <c r="D7" s="26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  <c r="M7" s="26">
        <v>13</v>
      </c>
      <c r="N7" s="26">
        <v>14</v>
      </c>
      <c r="O7" s="57">
        <v>15</v>
      </c>
    </row>
    <row r="8" spans="1:15" s="2" customFormat="1" ht="32.25" customHeight="1">
      <c r="A8" s="27" t="s">
        <v>17</v>
      </c>
      <c r="B8" s="27"/>
      <c r="C8" s="28" t="s">
        <v>18</v>
      </c>
      <c r="D8" s="26"/>
      <c r="E8" s="28">
        <f>SUM(F8+J8)</f>
        <v>15586.85</v>
      </c>
      <c r="F8" s="28">
        <f>SUM(G8:I8)</f>
        <v>5360.84</v>
      </c>
      <c r="G8" s="28">
        <f>SUM(G9+G35+G58+G74+G98+G101+G105+G110+G114+G135+G160+G172+G277+G285+G289)</f>
        <v>710.12</v>
      </c>
      <c r="H8" s="28">
        <f>SUM(H9+H35+H58+H74+H98+H101+H105+H110+H114+H135+H160+H172+H277+H285+H289)</f>
        <v>737.14</v>
      </c>
      <c r="I8" s="28">
        <f>SUM(I9+I35+I58+I74+I98+I101+I105+I110+I114+I135+I160+I172+I277+I285+I289)</f>
        <v>3913.58</v>
      </c>
      <c r="J8" s="28">
        <f>SUM(K8:L8)</f>
        <v>10226.01</v>
      </c>
      <c r="K8" s="28">
        <f>SUM(K9+K35+K58+K74+K98+K101+K105+K110+K114+K135+K160+K172+K277+K285+K289)</f>
        <v>3521.1300000000006</v>
      </c>
      <c r="L8" s="28">
        <f>SUM(L9+L35+L58+L74+L98+L101+L105+L110+L114+L135+L160+L172+L277+L285+L289)</f>
        <v>6704.88</v>
      </c>
      <c r="M8" s="26"/>
      <c r="N8" s="26"/>
      <c r="O8" s="58"/>
    </row>
    <row r="9" spans="1:15" s="4" customFormat="1" ht="19.5" customHeight="1">
      <c r="A9" s="27" t="s">
        <v>19</v>
      </c>
      <c r="B9" s="29" t="s">
        <v>19</v>
      </c>
      <c r="C9" s="30" t="s">
        <v>20</v>
      </c>
      <c r="D9" s="31"/>
      <c r="E9" s="50">
        <f>SUM(F9+J9)</f>
        <v>619.54</v>
      </c>
      <c r="F9" s="50">
        <f>SUM(G9:I9)</f>
        <v>274.61</v>
      </c>
      <c r="G9" s="50">
        <f>SUM(G10:G34)</f>
        <v>181.24</v>
      </c>
      <c r="H9" s="50">
        <f>SUM(H10:H34)</f>
        <v>0</v>
      </c>
      <c r="I9" s="50">
        <f>SUM(I10:I34)</f>
        <v>93.37</v>
      </c>
      <c r="J9" s="50">
        <f>SUM(K9:L9)</f>
        <v>344.93</v>
      </c>
      <c r="K9" s="50">
        <f>SUM(K10:K34)</f>
        <v>270.1</v>
      </c>
      <c r="L9" s="50">
        <f>SUM(L10:L34)</f>
        <v>74.82999999999998</v>
      </c>
      <c r="M9" s="42"/>
      <c r="N9" s="42"/>
      <c r="O9" s="59"/>
    </row>
    <row r="10" spans="1:15" s="5" customFormat="1" ht="31.5" customHeight="1">
      <c r="A10" s="27"/>
      <c r="B10" s="32" t="s">
        <v>21</v>
      </c>
      <c r="C10" s="33" t="s">
        <v>22</v>
      </c>
      <c r="D10" s="26" t="s">
        <v>23</v>
      </c>
      <c r="E10" s="28">
        <f>SUM(F10+J10)</f>
        <v>6</v>
      </c>
      <c r="F10" s="28">
        <f>SUM(G10:I10)</f>
        <v>5</v>
      </c>
      <c r="G10" s="28">
        <v>5</v>
      </c>
      <c r="H10" s="40"/>
      <c r="I10" s="28"/>
      <c r="J10" s="28">
        <f>SUM(K10:L10)</f>
        <v>1</v>
      </c>
      <c r="K10" s="28">
        <v>1</v>
      </c>
      <c r="L10" s="40"/>
      <c r="M10" s="43" t="s">
        <v>24</v>
      </c>
      <c r="N10" s="60" t="s">
        <v>25</v>
      </c>
      <c r="O10" s="61"/>
    </row>
    <row r="11" spans="1:15" s="6" customFormat="1" ht="19.5" customHeight="1">
      <c r="A11" s="27"/>
      <c r="B11" s="34"/>
      <c r="C11" s="33" t="s">
        <v>26</v>
      </c>
      <c r="D11" s="26" t="s">
        <v>27</v>
      </c>
      <c r="E11" s="28">
        <f aca="true" t="shared" si="0" ref="E11:E36">SUM(F11+J11)</f>
        <v>8.3</v>
      </c>
      <c r="F11" s="28">
        <f aca="true" t="shared" si="1" ref="F11:F36">SUM(G11:I11)</f>
        <v>8</v>
      </c>
      <c r="G11" s="40">
        <v>8</v>
      </c>
      <c r="H11" s="40"/>
      <c r="I11" s="40"/>
      <c r="J11" s="28">
        <f aca="true" t="shared" si="2" ref="J11:J36">SUM(K11:L11)</f>
        <v>0.3</v>
      </c>
      <c r="K11" s="40">
        <v>0.3</v>
      </c>
      <c r="L11" s="40"/>
      <c r="M11" s="43"/>
      <c r="N11" s="60"/>
      <c r="O11" s="61"/>
    </row>
    <row r="12" spans="1:15" s="6" customFormat="1" ht="19.5" customHeight="1">
      <c r="A12" s="27"/>
      <c r="B12" s="34"/>
      <c r="C12" s="33" t="s">
        <v>28</v>
      </c>
      <c r="D12" s="26" t="s">
        <v>27</v>
      </c>
      <c r="E12" s="28">
        <f t="shared" si="0"/>
        <v>16.2</v>
      </c>
      <c r="F12" s="28">
        <f t="shared" si="1"/>
        <v>16</v>
      </c>
      <c r="G12" s="40">
        <v>16</v>
      </c>
      <c r="H12" s="40"/>
      <c r="I12" s="40"/>
      <c r="J12" s="28">
        <f t="shared" si="2"/>
        <v>0.2</v>
      </c>
      <c r="K12" s="40">
        <v>0.2</v>
      </c>
      <c r="L12" s="40"/>
      <c r="M12" s="43"/>
      <c r="N12" s="60"/>
      <c r="O12" s="61"/>
    </row>
    <row r="13" spans="1:15" s="6" customFormat="1" ht="19.5" customHeight="1">
      <c r="A13" s="27"/>
      <c r="B13" s="34"/>
      <c r="C13" s="35" t="s">
        <v>29</v>
      </c>
      <c r="D13" s="36" t="s">
        <v>27</v>
      </c>
      <c r="E13" s="28">
        <f t="shared" si="0"/>
        <v>16</v>
      </c>
      <c r="F13" s="28">
        <f t="shared" si="1"/>
        <v>15</v>
      </c>
      <c r="G13" s="40">
        <v>15</v>
      </c>
      <c r="H13" s="40"/>
      <c r="I13" s="40"/>
      <c r="J13" s="28">
        <f t="shared" si="2"/>
        <v>1</v>
      </c>
      <c r="K13" s="40">
        <v>1</v>
      </c>
      <c r="L13" s="40"/>
      <c r="M13" s="43"/>
      <c r="N13" s="60"/>
      <c r="O13" s="61"/>
    </row>
    <row r="14" spans="1:15" s="6" customFormat="1" ht="19.5" customHeight="1">
      <c r="A14" s="27"/>
      <c r="B14" s="34"/>
      <c r="C14" s="35" t="s">
        <v>30</v>
      </c>
      <c r="D14" s="36" t="s">
        <v>27</v>
      </c>
      <c r="E14" s="28">
        <f t="shared" si="0"/>
        <v>2</v>
      </c>
      <c r="F14" s="28">
        <f t="shared" si="1"/>
        <v>2</v>
      </c>
      <c r="G14" s="40">
        <v>2</v>
      </c>
      <c r="H14" s="40"/>
      <c r="I14" s="40"/>
      <c r="J14" s="28">
        <f t="shared" si="2"/>
        <v>0</v>
      </c>
      <c r="K14" s="40"/>
      <c r="L14" s="40"/>
      <c r="M14" s="43"/>
      <c r="N14" s="60"/>
      <c r="O14" s="61"/>
    </row>
    <row r="15" spans="1:15" s="6" customFormat="1" ht="19.5" customHeight="1">
      <c r="A15" s="27"/>
      <c r="B15" s="34"/>
      <c r="C15" s="35" t="s">
        <v>31</v>
      </c>
      <c r="D15" s="36" t="s">
        <v>27</v>
      </c>
      <c r="E15" s="28">
        <f t="shared" si="0"/>
        <v>2</v>
      </c>
      <c r="F15" s="28">
        <f t="shared" si="1"/>
        <v>2</v>
      </c>
      <c r="G15" s="40">
        <v>2</v>
      </c>
      <c r="H15" s="40"/>
      <c r="I15" s="40"/>
      <c r="J15" s="28">
        <f t="shared" si="2"/>
        <v>0</v>
      </c>
      <c r="K15" s="40"/>
      <c r="L15" s="40"/>
      <c r="M15" s="43"/>
      <c r="N15" s="60"/>
      <c r="O15" s="61"/>
    </row>
    <row r="16" spans="1:15" s="6" customFormat="1" ht="19.5" customHeight="1">
      <c r="A16" s="27"/>
      <c r="B16" s="34"/>
      <c r="C16" s="35" t="s">
        <v>32</v>
      </c>
      <c r="D16" s="36" t="s">
        <v>27</v>
      </c>
      <c r="E16" s="28">
        <f t="shared" si="0"/>
        <v>2</v>
      </c>
      <c r="F16" s="28">
        <f t="shared" si="1"/>
        <v>2</v>
      </c>
      <c r="G16" s="40">
        <v>2</v>
      </c>
      <c r="H16" s="40"/>
      <c r="I16" s="40"/>
      <c r="J16" s="28">
        <f t="shared" si="2"/>
        <v>0</v>
      </c>
      <c r="K16" s="40"/>
      <c r="L16" s="40"/>
      <c r="M16" s="43"/>
      <c r="N16" s="60"/>
      <c r="O16" s="61"/>
    </row>
    <row r="17" spans="1:15" s="6" customFormat="1" ht="19.5" customHeight="1">
      <c r="A17" s="27"/>
      <c r="B17" s="34"/>
      <c r="C17" s="35" t="s">
        <v>33</v>
      </c>
      <c r="D17" s="36" t="s">
        <v>27</v>
      </c>
      <c r="E17" s="28">
        <f t="shared" si="0"/>
        <v>2</v>
      </c>
      <c r="F17" s="28">
        <f t="shared" si="1"/>
        <v>0</v>
      </c>
      <c r="G17" s="40"/>
      <c r="H17" s="40"/>
      <c r="I17" s="40"/>
      <c r="J17" s="28">
        <f t="shared" si="2"/>
        <v>2</v>
      </c>
      <c r="K17" s="40"/>
      <c r="L17" s="40">
        <v>2</v>
      </c>
      <c r="M17" s="43"/>
      <c r="N17" s="60"/>
      <c r="O17" s="61"/>
    </row>
    <row r="18" spans="1:15" s="6" customFormat="1" ht="19.5" customHeight="1">
      <c r="A18" s="27"/>
      <c r="B18" s="34"/>
      <c r="C18" s="35" t="s">
        <v>34</v>
      </c>
      <c r="D18" s="36" t="s">
        <v>27</v>
      </c>
      <c r="E18" s="28">
        <f t="shared" si="0"/>
        <v>80</v>
      </c>
      <c r="F18" s="28">
        <f t="shared" si="1"/>
        <v>30</v>
      </c>
      <c r="G18" s="51"/>
      <c r="H18" s="51"/>
      <c r="I18" s="51">
        <v>30</v>
      </c>
      <c r="J18" s="28">
        <f t="shared" si="2"/>
        <v>50</v>
      </c>
      <c r="K18" s="40">
        <v>20</v>
      </c>
      <c r="L18" s="40">
        <v>30</v>
      </c>
      <c r="M18" s="43"/>
      <c r="N18" s="60"/>
      <c r="O18" s="61"/>
    </row>
    <row r="19" spans="1:15" s="6" customFormat="1" ht="19.5" customHeight="1">
      <c r="A19" s="27"/>
      <c r="B19" s="34"/>
      <c r="C19" s="35" t="s">
        <v>35</v>
      </c>
      <c r="D19" s="36" t="s">
        <v>27</v>
      </c>
      <c r="E19" s="28">
        <f t="shared" si="0"/>
        <v>2</v>
      </c>
      <c r="F19" s="28">
        <f t="shared" si="1"/>
        <v>0</v>
      </c>
      <c r="G19" s="52"/>
      <c r="H19" s="52"/>
      <c r="I19" s="52"/>
      <c r="J19" s="28">
        <f t="shared" si="2"/>
        <v>2</v>
      </c>
      <c r="K19" s="40">
        <v>2</v>
      </c>
      <c r="L19" s="40"/>
      <c r="M19" s="43"/>
      <c r="N19" s="60"/>
      <c r="O19" s="61"/>
    </row>
    <row r="20" spans="1:15" s="6" customFormat="1" ht="19.5" customHeight="1">
      <c r="A20" s="27"/>
      <c r="B20" s="37"/>
      <c r="C20" s="35" t="s">
        <v>36</v>
      </c>
      <c r="D20" s="38" t="s">
        <v>27</v>
      </c>
      <c r="E20" s="28">
        <f t="shared" si="0"/>
        <v>3</v>
      </c>
      <c r="F20" s="28">
        <f t="shared" si="1"/>
        <v>0</v>
      </c>
      <c r="G20" s="52"/>
      <c r="H20" s="52"/>
      <c r="I20" s="52"/>
      <c r="J20" s="28">
        <f t="shared" si="2"/>
        <v>3</v>
      </c>
      <c r="K20" s="40">
        <v>3</v>
      </c>
      <c r="L20" s="40"/>
      <c r="M20" s="38"/>
      <c r="N20" s="62"/>
      <c r="O20" s="63"/>
    </row>
    <row r="21" spans="1:15" s="6" customFormat="1" ht="19.5" customHeight="1">
      <c r="A21" s="27"/>
      <c r="B21" s="32" t="s">
        <v>37</v>
      </c>
      <c r="C21" s="35" t="s">
        <v>33</v>
      </c>
      <c r="D21" s="38" t="s">
        <v>27</v>
      </c>
      <c r="E21" s="28">
        <f t="shared" si="0"/>
        <v>14.24</v>
      </c>
      <c r="F21" s="28">
        <f t="shared" si="1"/>
        <v>1.5</v>
      </c>
      <c r="G21" s="52"/>
      <c r="H21" s="52"/>
      <c r="I21" s="52">
        <v>1.5</v>
      </c>
      <c r="J21" s="28">
        <f t="shared" si="2"/>
        <v>12.74</v>
      </c>
      <c r="K21" s="40"/>
      <c r="L21" s="40">
        <v>12.74</v>
      </c>
      <c r="M21" s="41" t="s">
        <v>38</v>
      </c>
      <c r="N21" s="41">
        <v>15078919081</v>
      </c>
      <c r="O21" s="64"/>
    </row>
    <row r="22" spans="1:15" s="6" customFormat="1" ht="29.25" customHeight="1">
      <c r="A22" s="27"/>
      <c r="B22" s="34"/>
      <c r="C22" s="35" t="s">
        <v>34</v>
      </c>
      <c r="D22" s="38" t="s">
        <v>27</v>
      </c>
      <c r="E22" s="28">
        <f t="shared" si="0"/>
        <v>84.75999999999999</v>
      </c>
      <c r="F22" s="28">
        <f t="shared" si="1"/>
        <v>58.87</v>
      </c>
      <c r="G22" s="28"/>
      <c r="H22" s="28"/>
      <c r="I22" s="28">
        <v>58.87</v>
      </c>
      <c r="J22" s="28">
        <f t="shared" si="2"/>
        <v>25.89</v>
      </c>
      <c r="K22" s="28"/>
      <c r="L22" s="28">
        <v>25.89</v>
      </c>
      <c r="M22" s="43"/>
      <c r="N22" s="43"/>
      <c r="O22" s="65"/>
    </row>
    <row r="23" spans="1:15" s="7" customFormat="1" ht="19.5" customHeight="1">
      <c r="A23" s="27"/>
      <c r="B23" s="37"/>
      <c r="C23" s="28" t="s">
        <v>36</v>
      </c>
      <c r="D23" s="26" t="s">
        <v>27</v>
      </c>
      <c r="E23" s="28">
        <f t="shared" si="0"/>
        <v>3</v>
      </c>
      <c r="F23" s="28">
        <f t="shared" si="1"/>
        <v>3</v>
      </c>
      <c r="G23" s="28"/>
      <c r="H23" s="28"/>
      <c r="I23" s="28">
        <v>3</v>
      </c>
      <c r="J23" s="28">
        <f t="shared" si="2"/>
        <v>0</v>
      </c>
      <c r="K23" s="28"/>
      <c r="L23" s="28"/>
      <c r="M23" s="38"/>
      <c r="N23" s="38"/>
      <c r="O23" s="35"/>
    </row>
    <row r="24" spans="1:15" s="8" customFormat="1" ht="30.75" customHeight="1">
      <c r="A24" s="27"/>
      <c r="B24" s="39" t="s">
        <v>39</v>
      </c>
      <c r="C24" s="28" t="s">
        <v>34</v>
      </c>
      <c r="D24" s="26" t="s">
        <v>27</v>
      </c>
      <c r="E24" s="28">
        <f t="shared" si="0"/>
        <v>19.5</v>
      </c>
      <c r="F24" s="28">
        <f t="shared" si="1"/>
        <v>0</v>
      </c>
      <c r="G24" s="40"/>
      <c r="H24" s="40"/>
      <c r="I24" s="40"/>
      <c r="J24" s="28">
        <f t="shared" si="2"/>
        <v>19.5</v>
      </c>
      <c r="K24" s="40">
        <v>19.5</v>
      </c>
      <c r="L24" s="40"/>
      <c r="M24" s="36" t="s">
        <v>40</v>
      </c>
      <c r="N24" s="36">
        <v>13377116555</v>
      </c>
      <c r="O24" s="40"/>
    </row>
    <row r="25" spans="1:15" s="8" customFormat="1" ht="19.5" customHeight="1">
      <c r="A25" s="27"/>
      <c r="B25" s="39" t="s">
        <v>41</v>
      </c>
      <c r="C25" s="40" t="s">
        <v>33</v>
      </c>
      <c r="D25" s="38" t="s">
        <v>27</v>
      </c>
      <c r="E25" s="28">
        <f t="shared" si="0"/>
        <v>0.6</v>
      </c>
      <c r="F25" s="28">
        <f t="shared" si="1"/>
        <v>0</v>
      </c>
      <c r="G25" s="40"/>
      <c r="H25" s="40"/>
      <c r="I25" s="40"/>
      <c r="J25" s="28">
        <f t="shared" si="2"/>
        <v>0.6</v>
      </c>
      <c r="K25" s="40"/>
      <c r="L25" s="40">
        <v>0.6</v>
      </c>
      <c r="M25" s="36" t="s">
        <v>42</v>
      </c>
      <c r="N25" s="36">
        <v>18978853988</v>
      </c>
      <c r="O25" s="51"/>
    </row>
    <row r="26" spans="1:15" s="8" customFormat="1" ht="19.5" customHeight="1">
      <c r="A26" s="27"/>
      <c r="B26" s="39"/>
      <c r="C26" s="40" t="s">
        <v>34</v>
      </c>
      <c r="D26" s="38" t="s">
        <v>27</v>
      </c>
      <c r="E26" s="28">
        <f t="shared" si="0"/>
        <v>1.1</v>
      </c>
      <c r="F26" s="28">
        <f t="shared" si="1"/>
        <v>0</v>
      </c>
      <c r="G26" s="40"/>
      <c r="H26" s="40"/>
      <c r="I26" s="35"/>
      <c r="J26" s="28">
        <f t="shared" si="2"/>
        <v>1.1</v>
      </c>
      <c r="K26" s="40"/>
      <c r="L26" s="40">
        <v>1.1</v>
      </c>
      <c r="M26" s="36"/>
      <c r="N26" s="36"/>
      <c r="O26" s="51"/>
    </row>
    <row r="27" spans="1:15" s="8" customFormat="1" ht="19.5" customHeight="1">
      <c r="A27" s="27"/>
      <c r="B27" s="39"/>
      <c r="C27" s="40" t="s">
        <v>36</v>
      </c>
      <c r="D27" s="38" t="s">
        <v>27</v>
      </c>
      <c r="E27" s="28">
        <f t="shared" si="0"/>
        <v>0.7</v>
      </c>
      <c r="F27" s="28">
        <f t="shared" si="1"/>
        <v>0</v>
      </c>
      <c r="G27" s="40"/>
      <c r="H27" s="40"/>
      <c r="I27" s="35"/>
      <c r="J27" s="28">
        <f t="shared" si="2"/>
        <v>0.7</v>
      </c>
      <c r="K27" s="40"/>
      <c r="L27" s="40">
        <v>0.7</v>
      </c>
      <c r="M27" s="36"/>
      <c r="N27" s="36"/>
      <c r="O27" s="51"/>
    </row>
    <row r="28" spans="1:15" s="8" customFormat="1" ht="19.5" customHeight="1">
      <c r="A28" s="27"/>
      <c r="B28" s="39"/>
      <c r="C28" s="40" t="s">
        <v>22</v>
      </c>
      <c r="D28" s="38" t="s">
        <v>23</v>
      </c>
      <c r="E28" s="28">
        <f t="shared" si="0"/>
        <v>4.8</v>
      </c>
      <c r="F28" s="28">
        <f t="shared" si="1"/>
        <v>0</v>
      </c>
      <c r="G28" s="40"/>
      <c r="H28" s="40"/>
      <c r="I28" s="35"/>
      <c r="J28" s="28">
        <f t="shared" si="2"/>
        <v>4.8</v>
      </c>
      <c r="K28" s="40">
        <v>3</v>
      </c>
      <c r="L28" s="40">
        <v>1.8</v>
      </c>
      <c r="M28" s="36"/>
      <c r="N28" s="36"/>
      <c r="O28" s="51"/>
    </row>
    <row r="29" spans="1:15" s="8" customFormat="1" ht="19.5" customHeight="1">
      <c r="A29" s="27"/>
      <c r="B29" s="39"/>
      <c r="C29" s="40" t="s">
        <v>28</v>
      </c>
      <c r="D29" s="38" t="s">
        <v>27</v>
      </c>
      <c r="E29" s="28">
        <f t="shared" si="0"/>
        <v>1.5</v>
      </c>
      <c r="F29" s="28">
        <f t="shared" si="1"/>
        <v>0</v>
      </c>
      <c r="G29" s="51"/>
      <c r="H29" s="51"/>
      <c r="I29" s="52"/>
      <c r="J29" s="28">
        <f t="shared" si="2"/>
        <v>1.5</v>
      </c>
      <c r="K29" s="51">
        <v>1.5</v>
      </c>
      <c r="L29" s="51"/>
      <c r="M29" s="36"/>
      <c r="N29" s="36"/>
      <c r="O29" s="51"/>
    </row>
    <row r="30" spans="1:15" s="8" customFormat="1" ht="19.5" customHeight="1">
      <c r="A30" s="27"/>
      <c r="B30" s="39"/>
      <c r="C30" s="40" t="s">
        <v>26</v>
      </c>
      <c r="D30" s="38" t="s">
        <v>27</v>
      </c>
      <c r="E30" s="28">
        <f t="shared" si="0"/>
        <v>2</v>
      </c>
      <c r="F30" s="28">
        <f t="shared" si="1"/>
        <v>0</v>
      </c>
      <c r="G30" s="51"/>
      <c r="H30" s="51"/>
      <c r="I30" s="52"/>
      <c r="J30" s="28">
        <f t="shared" si="2"/>
        <v>2</v>
      </c>
      <c r="K30" s="51">
        <v>2</v>
      </c>
      <c r="L30" s="51"/>
      <c r="M30" s="36"/>
      <c r="N30" s="36"/>
      <c r="O30" s="51"/>
    </row>
    <row r="31" spans="1:15" s="8" customFormat="1" ht="19.5" customHeight="1">
      <c r="A31" s="27"/>
      <c r="B31" s="39"/>
      <c r="C31" s="40" t="s">
        <v>29</v>
      </c>
      <c r="D31" s="38" t="s">
        <v>27</v>
      </c>
      <c r="E31" s="28">
        <f t="shared" si="0"/>
        <v>2.6</v>
      </c>
      <c r="F31" s="28">
        <f t="shared" si="1"/>
        <v>0</v>
      </c>
      <c r="G31" s="51"/>
      <c r="H31" s="51"/>
      <c r="I31" s="52"/>
      <c r="J31" s="28">
        <f t="shared" si="2"/>
        <v>2.6</v>
      </c>
      <c r="K31" s="51">
        <v>2.6</v>
      </c>
      <c r="L31" s="51"/>
      <c r="M31" s="36"/>
      <c r="N31" s="36"/>
      <c r="O31" s="51"/>
    </row>
    <row r="32" spans="1:15" s="8" customFormat="1" ht="19.5" customHeight="1">
      <c r="A32" s="27"/>
      <c r="B32" s="39"/>
      <c r="C32" s="40" t="s">
        <v>30</v>
      </c>
      <c r="D32" s="38" t="s">
        <v>27</v>
      </c>
      <c r="E32" s="28">
        <f t="shared" si="0"/>
        <v>1</v>
      </c>
      <c r="F32" s="28">
        <f t="shared" si="1"/>
        <v>0</v>
      </c>
      <c r="G32" s="51"/>
      <c r="H32" s="51"/>
      <c r="I32" s="35"/>
      <c r="J32" s="28">
        <f t="shared" si="2"/>
        <v>1</v>
      </c>
      <c r="K32" s="51">
        <v>1</v>
      </c>
      <c r="L32" s="51"/>
      <c r="M32" s="36"/>
      <c r="N32" s="36"/>
      <c r="O32" s="51"/>
    </row>
    <row r="33" spans="1:15" s="7" customFormat="1" ht="19.5" customHeight="1">
      <c r="A33" s="27"/>
      <c r="B33" s="39" t="s">
        <v>43</v>
      </c>
      <c r="C33" s="28" t="s">
        <v>33</v>
      </c>
      <c r="D33" s="26" t="s">
        <v>27</v>
      </c>
      <c r="E33" s="28">
        <f t="shared" si="0"/>
        <v>6</v>
      </c>
      <c r="F33" s="28">
        <f t="shared" si="1"/>
        <v>0</v>
      </c>
      <c r="G33" s="28"/>
      <c r="H33" s="28"/>
      <c r="I33" s="28"/>
      <c r="J33" s="28">
        <f t="shared" si="2"/>
        <v>6</v>
      </c>
      <c r="K33" s="28">
        <v>6</v>
      </c>
      <c r="L33" s="28"/>
      <c r="M33" s="36" t="s">
        <v>44</v>
      </c>
      <c r="N33" s="36">
        <v>18894642028</v>
      </c>
      <c r="O33" s="58"/>
    </row>
    <row r="34" spans="1:15" s="8" customFormat="1" ht="19.5" customHeight="1">
      <c r="A34" s="27"/>
      <c r="B34" s="39"/>
      <c r="C34" s="40" t="s">
        <v>34</v>
      </c>
      <c r="D34" s="38" t="s">
        <v>27</v>
      </c>
      <c r="E34" s="28">
        <f t="shared" si="0"/>
        <v>338.24</v>
      </c>
      <c r="F34" s="28">
        <f t="shared" si="1"/>
        <v>131.24</v>
      </c>
      <c r="G34" s="40">
        <v>131.24</v>
      </c>
      <c r="H34" s="40"/>
      <c r="I34" s="40"/>
      <c r="J34" s="28">
        <f t="shared" si="2"/>
        <v>207</v>
      </c>
      <c r="K34" s="40">
        <v>207</v>
      </c>
      <c r="L34" s="40"/>
      <c r="M34" s="36"/>
      <c r="N34" s="36"/>
      <c r="O34" s="58"/>
    </row>
    <row r="35" spans="1:15" s="4" customFormat="1" ht="19.5" customHeight="1">
      <c r="A35" s="41" t="s">
        <v>45</v>
      </c>
      <c r="B35" s="29" t="s">
        <v>45</v>
      </c>
      <c r="C35" s="30" t="s">
        <v>10</v>
      </c>
      <c r="D35" s="42"/>
      <c r="E35" s="30">
        <f t="shared" si="0"/>
        <v>1437.1100000000001</v>
      </c>
      <c r="F35" s="30">
        <f t="shared" si="1"/>
        <v>289.88</v>
      </c>
      <c r="G35" s="30">
        <f>SUM(G36:G57)</f>
        <v>0</v>
      </c>
      <c r="H35" s="30">
        <f>SUM(H36:H57)</f>
        <v>83</v>
      </c>
      <c r="I35" s="30">
        <f>SUM(I36:I57)</f>
        <v>206.88</v>
      </c>
      <c r="J35" s="30">
        <f t="shared" si="2"/>
        <v>1147.23</v>
      </c>
      <c r="K35" s="30">
        <f>SUM(K36:K57)</f>
        <v>362.23</v>
      </c>
      <c r="L35" s="30">
        <f>SUM(L36:L57)</f>
        <v>785</v>
      </c>
      <c r="M35" s="42"/>
      <c r="N35" s="42"/>
      <c r="O35" s="59"/>
    </row>
    <row r="36" spans="1:15" s="8" customFormat="1" ht="30.75" customHeight="1">
      <c r="A36" s="43"/>
      <c r="B36" s="44" t="s">
        <v>46</v>
      </c>
      <c r="C36" s="28" t="s">
        <v>34</v>
      </c>
      <c r="D36" s="27" t="s">
        <v>27</v>
      </c>
      <c r="E36" s="28">
        <f t="shared" si="0"/>
        <v>500.29999999999995</v>
      </c>
      <c r="F36" s="28">
        <f t="shared" si="1"/>
        <v>164.1</v>
      </c>
      <c r="G36" s="28"/>
      <c r="H36" s="28"/>
      <c r="I36" s="28">
        <v>164.1</v>
      </c>
      <c r="J36" s="28">
        <f t="shared" si="2"/>
        <v>336.2</v>
      </c>
      <c r="K36" s="28"/>
      <c r="L36" s="28">
        <v>336.2</v>
      </c>
      <c r="M36" s="27" t="s">
        <v>47</v>
      </c>
      <c r="N36" s="27">
        <v>13633021819</v>
      </c>
      <c r="O36" s="58"/>
    </row>
    <row r="37" spans="1:15" s="8" customFormat="1" ht="19.5" customHeight="1">
      <c r="A37" s="43"/>
      <c r="B37" s="39" t="s">
        <v>48</v>
      </c>
      <c r="C37" s="40" t="s">
        <v>33</v>
      </c>
      <c r="D37" s="36" t="s">
        <v>27</v>
      </c>
      <c r="E37" s="28">
        <f aca="true" t="shared" si="3" ref="E37:E59">SUM(F37+J37)</f>
        <v>1</v>
      </c>
      <c r="F37" s="28">
        <f aca="true" t="shared" si="4" ref="F37:F55">SUM(G37:I37)</f>
        <v>0</v>
      </c>
      <c r="G37" s="53"/>
      <c r="H37" s="53"/>
      <c r="I37" s="53"/>
      <c r="J37" s="28">
        <f aca="true" t="shared" si="5" ref="J37:J59">SUM(K37:L37)</f>
        <v>1</v>
      </c>
      <c r="K37" s="53">
        <v>1</v>
      </c>
      <c r="L37" s="53"/>
      <c r="M37" s="41" t="s">
        <v>49</v>
      </c>
      <c r="N37" s="41">
        <v>13768920007</v>
      </c>
      <c r="O37" s="40"/>
    </row>
    <row r="38" spans="1:15" s="8" customFormat="1" ht="19.5" customHeight="1">
      <c r="A38" s="43"/>
      <c r="B38" s="39"/>
      <c r="C38" s="40" t="s">
        <v>34</v>
      </c>
      <c r="D38" s="36" t="s">
        <v>27</v>
      </c>
      <c r="E38" s="28">
        <f t="shared" si="3"/>
        <v>161.70000000000002</v>
      </c>
      <c r="F38" s="28">
        <f t="shared" si="4"/>
        <v>0</v>
      </c>
      <c r="G38" s="53"/>
      <c r="H38" s="53"/>
      <c r="I38" s="53"/>
      <c r="J38" s="28">
        <f t="shared" si="5"/>
        <v>161.70000000000002</v>
      </c>
      <c r="K38" s="53">
        <v>28.9</v>
      </c>
      <c r="L38" s="53">
        <v>132.8</v>
      </c>
      <c r="M38" s="43"/>
      <c r="N38" s="43"/>
      <c r="O38" s="40"/>
    </row>
    <row r="39" spans="1:15" s="8" customFormat="1" ht="19.5" customHeight="1">
      <c r="A39" s="43"/>
      <c r="B39" s="39"/>
      <c r="C39" s="40" t="s">
        <v>50</v>
      </c>
      <c r="D39" s="36" t="s">
        <v>27</v>
      </c>
      <c r="E39" s="28">
        <f t="shared" si="3"/>
        <v>7</v>
      </c>
      <c r="F39" s="28">
        <f t="shared" si="4"/>
        <v>0</v>
      </c>
      <c r="G39" s="53"/>
      <c r="H39" s="53"/>
      <c r="I39" s="53"/>
      <c r="J39" s="28">
        <f t="shared" si="5"/>
        <v>7</v>
      </c>
      <c r="K39" s="53"/>
      <c r="L39" s="53">
        <v>7</v>
      </c>
      <c r="M39" s="43"/>
      <c r="N39" s="43"/>
      <c r="O39" s="40"/>
    </row>
    <row r="40" spans="1:15" s="8" customFormat="1" ht="19.5" customHeight="1">
      <c r="A40" s="43"/>
      <c r="B40" s="39"/>
      <c r="C40" s="40" t="s">
        <v>36</v>
      </c>
      <c r="D40" s="36" t="s">
        <v>27</v>
      </c>
      <c r="E40" s="28">
        <f t="shared" si="3"/>
        <v>4.4</v>
      </c>
      <c r="F40" s="28">
        <f t="shared" si="4"/>
        <v>0</v>
      </c>
      <c r="G40" s="53"/>
      <c r="H40" s="53"/>
      <c r="I40" s="53"/>
      <c r="J40" s="28">
        <f t="shared" si="5"/>
        <v>4.4</v>
      </c>
      <c r="K40" s="53">
        <v>4.4</v>
      </c>
      <c r="L40" s="53"/>
      <c r="M40" s="38"/>
      <c r="N40" s="38"/>
      <c r="O40" s="51"/>
    </row>
    <row r="41" spans="1:15" s="8" customFormat="1" ht="19.5" customHeight="1">
      <c r="A41" s="43"/>
      <c r="B41" s="39" t="s">
        <v>51</v>
      </c>
      <c r="C41" s="40" t="s">
        <v>33</v>
      </c>
      <c r="D41" s="36" t="s">
        <v>27</v>
      </c>
      <c r="E41" s="28">
        <f t="shared" si="3"/>
        <v>17</v>
      </c>
      <c r="F41" s="28">
        <f t="shared" si="4"/>
        <v>0</v>
      </c>
      <c r="G41" s="53"/>
      <c r="H41" s="53"/>
      <c r="I41" s="53"/>
      <c r="J41" s="28">
        <f t="shared" si="5"/>
        <v>17</v>
      </c>
      <c r="K41" s="53"/>
      <c r="L41" s="53">
        <v>17</v>
      </c>
      <c r="M41" s="66" t="s">
        <v>52</v>
      </c>
      <c r="N41" s="66">
        <v>15078282185</v>
      </c>
      <c r="O41" s="67"/>
    </row>
    <row r="42" spans="1:15" s="8" customFormat="1" ht="19.5" customHeight="1">
      <c r="A42" s="43"/>
      <c r="B42" s="39"/>
      <c r="C42" s="40" t="s">
        <v>34</v>
      </c>
      <c r="D42" s="36" t="s">
        <v>27</v>
      </c>
      <c r="E42" s="28">
        <f t="shared" si="3"/>
        <v>80</v>
      </c>
      <c r="F42" s="28">
        <f t="shared" si="4"/>
        <v>0</v>
      </c>
      <c r="G42" s="53"/>
      <c r="H42" s="53"/>
      <c r="I42" s="53"/>
      <c r="J42" s="28">
        <f t="shared" si="5"/>
        <v>80</v>
      </c>
      <c r="K42" s="53"/>
      <c r="L42" s="53">
        <v>80</v>
      </c>
      <c r="M42" s="68"/>
      <c r="N42" s="68"/>
      <c r="O42" s="67"/>
    </row>
    <row r="43" spans="1:15" s="8" customFormat="1" ht="19.5" customHeight="1">
      <c r="A43" s="43"/>
      <c r="B43" s="39"/>
      <c r="C43" s="40" t="s">
        <v>35</v>
      </c>
      <c r="D43" s="36" t="s">
        <v>27</v>
      </c>
      <c r="E43" s="28">
        <f t="shared" si="3"/>
        <v>12</v>
      </c>
      <c r="F43" s="28">
        <f t="shared" si="4"/>
        <v>12</v>
      </c>
      <c r="G43" s="53"/>
      <c r="H43" s="53">
        <v>12</v>
      </c>
      <c r="I43" s="53"/>
      <c r="J43" s="28">
        <f t="shared" si="5"/>
        <v>0</v>
      </c>
      <c r="K43" s="53"/>
      <c r="L43" s="53"/>
      <c r="M43" s="68"/>
      <c r="N43" s="68"/>
      <c r="O43" s="67"/>
    </row>
    <row r="44" spans="1:15" s="8" customFormat="1" ht="19.5" customHeight="1">
      <c r="A44" s="43"/>
      <c r="B44" s="39"/>
      <c r="C44" s="40" t="s">
        <v>36</v>
      </c>
      <c r="D44" s="36" t="s">
        <v>27</v>
      </c>
      <c r="E44" s="28">
        <f t="shared" si="3"/>
        <v>11</v>
      </c>
      <c r="F44" s="28">
        <f t="shared" si="4"/>
        <v>11</v>
      </c>
      <c r="G44" s="53"/>
      <c r="H44" s="53">
        <v>11</v>
      </c>
      <c r="I44" s="53"/>
      <c r="J44" s="28">
        <f t="shared" si="5"/>
        <v>0</v>
      </c>
      <c r="K44" s="53"/>
      <c r="L44" s="53"/>
      <c r="M44" s="68"/>
      <c r="N44" s="68"/>
      <c r="O44" s="67"/>
    </row>
    <row r="45" spans="1:15" s="8" customFormat="1" ht="19.5" customHeight="1">
      <c r="A45" s="43"/>
      <c r="B45" s="39"/>
      <c r="C45" s="40" t="s">
        <v>50</v>
      </c>
      <c r="D45" s="36" t="s">
        <v>27</v>
      </c>
      <c r="E45" s="28">
        <f t="shared" si="3"/>
        <v>48</v>
      </c>
      <c r="F45" s="28">
        <f t="shared" si="4"/>
        <v>0</v>
      </c>
      <c r="G45" s="53"/>
      <c r="H45" s="53"/>
      <c r="I45" s="53"/>
      <c r="J45" s="28">
        <f t="shared" si="5"/>
        <v>48</v>
      </c>
      <c r="K45" s="53">
        <v>19</v>
      </c>
      <c r="L45" s="53">
        <v>29</v>
      </c>
      <c r="M45" s="68"/>
      <c r="N45" s="68"/>
      <c r="O45" s="67"/>
    </row>
    <row r="46" spans="1:15" s="8" customFormat="1" ht="19.5" customHeight="1">
      <c r="A46" s="43"/>
      <c r="B46" s="39"/>
      <c r="C46" s="40" t="s">
        <v>53</v>
      </c>
      <c r="D46" s="36" t="s">
        <v>27</v>
      </c>
      <c r="E46" s="28">
        <f t="shared" si="3"/>
        <v>67</v>
      </c>
      <c r="F46" s="28">
        <f t="shared" si="4"/>
        <v>0</v>
      </c>
      <c r="G46" s="53"/>
      <c r="H46" s="53"/>
      <c r="I46" s="53"/>
      <c r="J46" s="28">
        <f t="shared" si="5"/>
        <v>67</v>
      </c>
      <c r="K46" s="53"/>
      <c r="L46" s="53">
        <v>67</v>
      </c>
      <c r="M46" s="68"/>
      <c r="N46" s="68"/>
      <c r="O46" s="67"/>
    </row>
    <row r="47" spans="1:15" s="8" customFormat="1" ht="19.5" customHeight="1">
      <c r="A47" s="43"/>
      <c r="B47" s="39"/>
      <c r="C47" s="40" t="s">
        <v>54</v>
      </c>
      <c r="D47" s="36" t="s">
        <v>27</v>
      </c>
      <c r="E47" s="28">
        <f t="shared" si="3"/>
        <v>44</v>
      </c>
      <c r="F47" s="28">
        <f t="shared" si="4"/>
        <v>0</v>
      </c>
      <c r="G47" s="53"/>
      <c r="H47" s="53"/>
      <c r="I47" s="53"/>
      <c r="J47" s="28">
        <f t="shared" si="5"/>
        <v>44</v>
      </c>
      <c r="K47" s="53"/>
      <c r="L47" s="53">
        <v>44</v>
      </c>
      <c r="M47" s="69"/>
      <c r="N47" s="69"/>
      <c r="O47" s="51"/>
    </row>
    <row r="48" spans="1:15" s="6" customFormat="1" ht="19.5" customHeight="1">
      <c r="A48" s="43"/>
      <c r="B48" s="39" t="s">
        <v>55</v>
      </c>
      <c r="C48" s="40" t="s">
        <v>33</v>
      </c>
      <c r="D48" s="36" t="s">
        <v>27</v>
      </c>
      <c r="E48" s="28">
        <f t="shared" si="3"/>
        <v>2</v>
      </c>
      <c r="F48" s="28">
        <f t="shared" si="4"/>
        <v>0</v>
      </c>
      <c r="G48" s="53"/>
      <c r="H48" s="53"/>
      <c r="I48" s="53"/>
      <c r="J48" s="28">
        <f t="shared" si="5"/>
        <v>2</v>
      </c>
      <c r="K48" s="53">
        <v>2</v>
      </c>
      <c r="L48" s="53"/>
      <c r="M48" s="41" t="s">
        <v>56</v>
      </c>
      <c r="N48" s="41">
        <v>18385824137</v>
      </c>
      <c r="O48" s="40"/>
    </row>
    <row r="49" spans="1:15" s="6" customFormat="1" ht="19.5" customHeight="1">
      <c r="A49" s="43"/>
      <c r="B49" s="39"/>
      <c r="C49" s="40" t="s">
        <v>34</v>
      </c>
      <c r="D49" s="36" t="s">
        <v>27</v>
      </c>
      <c r="E49" s="28">
        <f t="shared" si="3"/>
        <v>109</v>
      </c>
      <c r="F49" s="28">
        <f t="shared" si="4"/>
        <v>11</v>
      </c>
      <c r="G49" s="53"/>
      <c r="H49" s="53">
        <v>11</v>
      </c>
      <c r="I49" s="53"/>
      <c r="J49" s="28">
        <f t="shared" si="5"/>
        <v>98</v>
      </c>
      <c r="K49" s="53">
        <v>34</v>
      </c>
      <c r="L49" s="53">
        <v>64</v>
      </c>
      <c r="M49" s="43"/>
      <c r="N49" s="43"/>
      <c r="O49" s="40"/>
    </row>
    <row r="50" spans="1:15" s="6" customFormat="1" ht="19.5" customHeight="1">
      <c r="A50" s="43"/>
      <c r="B50" s="39"/>
      <c r="C50" s="40" t="s">
        <v>57</v>
      </c>
      <c r="D50" s="36" t="s">
        <v>27</v>
      </c>
      <c r="E50" s="28">
        <f t="shared" si="3"/>
        <v>3</v>
      </c>
      <c r="F50" s="28">
        <f t="shared" si="4"/>
        <v>3</v>
      </c>
      <c r="G50" s="53"/>
      <c r="H50" s="53">
        <v>0</v>
      </c>
      <c r="I50" s="53">
        <v>3</v>
      </c>
      <c r="J50" s="28">
        <f t="shared" si="5"/>
        <v>0</v>
      </c>
      <c r="K50" s="53"/>
      <c r="L50" s="53"/>
      <c r="M50" s="43"/>
      <c r="N50" s="43"/>
      <c r="O50" s="40"/>
    </row>
    <row r="51" spans="1:15" s="8" customFormat="1" ht="19.5" customHeight="1">
      <c r="A51" s="43"/>
      <c r="B51" s="39"/>
      <c r="C51" s="40" t="s">
        <v>58</v>
      </c>
      <c r="D51" s="36" t="s">
        <v>27</v>
      </c>
      <c r="E51" s="28">
        <f t="shared" si="3"/>
        <v>1</v>
      </c>
      <c r="F51" s="28">
        <f t="shared" si="4"/>
        <v>0</v>
      </c>
      <c r="G51" s="53"/>
      <c r="H51" s="53"/>
      <c r="I51" s="53"/>
      <c r="J51" s="28">
        <f t="shared" si="5"/>
        <v>1</v>
      </c>
      <c r="K51" s="53"/>
      <c r="L51" s="53">
        <v>1</v>
      </c>
      <c r="M51" s="43"/>
      <c r="N51" s="43"/>
      <c r="O51" s="51"/>
    </row>
    <row r="52" spans="1:15" s="7" customFormat="1" ht="19.5" customHeight="1">
      <c r="A52" s="43"/>
      <c r="B52" s="39"/>
      <c r="C52" s="40" t="s">
        <v>59</v>
      </c>
      <c r="D52" s="36" t="s">
        <v>27</v>
      </c>
      <c r="E52" s="28">
        <f t="shared" si="3"/>
        <v>2</v>
      </c>
      <c r="F52" s="28">
        <f t="shared" si="4"/>
        <v>0</v>
      </c>
      <c r="G52" s="53"/>
      <c r="H52" s="53"/>
      <c r="I52" s="53"/>
      <c r="J52" s="28">
        <f t="shared" si="5"/>
        <v>2</v>
      </c>
      <c r="K52" s="53"/>
      <c r="L52" s="53">
        <v>2</v>
      </c>
      <c r="M52" s="38"/>
      <c r="N52" s="38"/>
      <c r="O52" s="70"/>
    </row>
    <row r="53" spans="1:15" s="7" customFormat="1" ht="19.5" customHeight="1">
      <c r="A53" s="43"/>
      <c r="B53" s="39" t="s">
        <v>60</v>
      </c>
      <c r="C53" s="40" t="s">
        <v>33</v>
      </c>
      <c r="D53" s="36" t="s">
        <v>27</v>
      </c>
      <c r="E53" s="28">
        <f t="shared" si="3"/>
        <v>3</v>
      </c>
      <c r="F53" s="28">
        <f t="shared" si="4"/>
        <v>3</v>
      </c>
      <c r="G53" s="53"/>
      <c r="H53" s="53">
        <v>3</v>
      </c>
      <c r="I53" s="53"/>
      <c r="J53" s="28">
        <f t="shared" si="5"/>
        <v>0</v>
      </c>
      <c r="K53" s="53"/>
      <c r="L53" s="53"/>
      <c r="M53" s="41" t="s">
        <v>61</v>
      </c>
      <c r="N53" s="41">
        <v>13978212168</v>
      </c>
      <c r="O53" s="70"/>
    </row>
    <row r="54" spans="1:15" s="7" customFormat="1" ht="19.5" customHeight="1">
      <c r="A54" s="43"/>
      <c r="B54" s="39"/>
      <c r="C54" s="40" t="s">
        <v>34</v>
      </c>
      <c r="D54" s="36" t="s">
        <v>27</v>
      </c>
      <c r="E54" s="28">
        <f t="shared" si="3"/>
        <v>141</v>
      </c>
      <c r="F54" s="28">
        <f t="shared" si="4"/>
        <v>46</v>
      </c>
      <c r="G54" s="53"/>
      <c r="H54" s="53">
        <v>46</v>
      </c>
      <c r="I54" s="53"/>
      <c r="J54" s="28">
        <f t="shared" si="5"/>
        <v>95</v>
      </c>
      <c r="K54" s="53">
        <v>95</v>
      </c>
      <c r="L54" s="53"/>
      <c r="M54" s="43"/>
      <c r="N54" s="43"/>
      <c r="O54" s="70"/>
    </row>
    <row r="55" spans="1:15" s="7" customFormat="1" ht="19.5" customHeight="1">
      <c r="A55" s="43"/>
      <c r="B55" s="39"/>
      <c r="C55" s="40" t="s">
        <v>50</v>
      </c>
      <c r="D55" s="36" t="s">
        <v>27</v>
      </c>
      <c r="E55" s="28">
        <f t="shared" si="3"/>
        <v>5</v>
      </c>
      <c r="F55" s="28">
        <f t="shared" si="4"/>
        <v>0</v>
      </c>
      <c r="G55" s="53"/>
      <c r="H55" s="53"/>
      <c r="I55" s="53"/>
      <c r="J55" s="28">
        <f t="shared" si="5"/>
        <v>5</v>
      </c>
      <c r="K55" s="53"/>
      <c r="L55" s="53">
        <v>5</v>
      </c>
      <c r="M55" s="38"/>
      <c r="N55" s="38"/>
      <c r="O55" s="70"/>
    </row>
    <row r="56" spans="1:15" s="7" customFormat="1" ht="19.5" customHeight="1">
      <c r="A56" s="43"/>
      <c r="B56" s="39" t="s">
        <v>62</v>
      </c>
      <c r="C56" s="40" t="s">
        <v>33</v>
      </c>
      <c r="D56" s="36" t="s">
        <v>27</v>
      </c>
      <c r="E56" s="28">
        <f t="shared" si="3"/>
        <v>81.54</v>
      </c>
      <c r="F56" s="28">
        <f aca="true" t="shared" si="6" ref="F56:F61">SUM(G56:I56)</f>
        <v>0</v>
      </c>
      <c r="G56" s="53"/>
      <c r="H56" s="53"/>
      <c r="I56" s="53"/>
      <c r="J56" s="28">
        <f t="shared" si="5"/>
        <v>81.54</v>
      </c>
      <c r="K56" s="53">
        <v>81.54</v>
      </c>
      <c r="L56" s="55"/>
      <c r="M56" s="71" t="s">
        <v>63</v>
      </c>
      <c r="N56" s="71">
        <v>18977263539</v>
      </c>
      <c r="O56" s="70"/>
    </row>
    <row r="57" spans="1:15" s="7" customFormat="1" ht="19.5" customHeight="1">
      <c r="A57" s="38"/>
      <c r="B57" s="39"/>
      <c r="C57" s="40" t="s">
        <v>34</v>
      </c>
      <c r="D57" s="36" t="s">
        <v>27</v>
      </c>
      <c r="E57" s="28">
        <f t="shared" si="3"/>
        <v>136.17000000000002</v>
      </c>
      <c r="F57" s="28">
        <f t="shared" si="6"/>
        <v>39.78</v>
      </c>
      <c r="G57" s="53"/>
      <c r="H57" s="53"/>
      <c r="I57" s="53">
        <v>39.78</v>
      </c>
      <c r="J57" s="28">
        <f t="shared" si="5"/>
        <v>96.39</v>
      </c>
      <c r="K57" s="53">
        <v>96.39</v>
      </c>
      <c r="L57" s="55"/>
      <c r="M57" s="71"/>
      <c r="N57" s="71"/>
      <c r="O57" s="70"/>
    </row>
    <row r="58" spans="1:15" s="4" customFormat="1" ht="19.5" customHeight="1">
      <c r="A58" s="41" t="s">
        <v>64</v>
      </c>
      <c r="B58" s="45" t="s">
        <v>64</v>
      </c>
      <c r="C58" s="30" t="s">
        <v>10</v>
      </c>
      <c r="D58" s="31"/>
      <c r="E58" s="30">
        <f t="shared" si="3"/>
        <v>591</v>
      </c>
      <c r="F58" s="30">
        <f t="shared" si="6"/>
        <v>22</v>
      </c>
      <c r="G58" s="30">
        <f>SUM(G59:G73)</f>
        <v>22</v>
      </c>
      <c r="H58" s="30">
        <f>SUM(H59:H73)</f>
        <v>0</v>
      </c>
      <c r="I58" s="30">
        <f>SUM(I59:I73)</f>
        <v>0</v>
      </c>
      <c r="J58" s="30">
        <f t="shared" si="5"/>
        <v>569</v>
      </c>
      <c r="K58" s="30">
        <f>SUM(K59:K73)</f>
        <v>70</v>
      </c>
      <c r="L58" s="30">
        <f>SUM(L59:L73)</f>
        <v>499</v>
      </c>
      <c r="M58" s="31"/>
      <c r="N58" s="31"/>
      <c r="O58" s="59"/>
    </row>
    <row r="59" spans="1:15" s="8" customFormat="1" ht="19.5" customHeight="1">
      <c r="A59" s="43"/>
      <c r="B59" s="32" t="s">
        <v>65</v>
      </c>
      <c r="C59" s="35" t="s">
        <v>66</v>
      </c>
      <c r="D59" s="26" t="s">
        <v>27</v>
      </c>
      <c r="E59" s="28">
        <f t="shared" si="3"/>
        <v>16.6</v>
      </c>
      <c r="F59" s="28">
        <f t="shared" si="6"/>
        <v>0</v>
      </c>
      <c r="G59" s="40"/>
      <c r="H59" s="40"/>
      <c r="I59" s="40"/>
      <c r="J59" s="28">
        <f t="shared" si="5"/>
        <v>16.6</v>
      </c>
      <c r="K59" s="40"/>
      <c r="L59" s="40">
        <v>16.6</v>
      </c>
      <c r="M59" s="41" t="s">
        <v>67</v>
      </c>
      <c r="N59" s="41">
        <v>18078301171</v>
      </c>
      <c r="O59" s="51"/>
    </row>
    <row r="60" spans="1:15" s="8" customFormat="1" ht="19.5" customHeight="1">
      <c r="A60" s="43"/>
      <c r="B60" s="37"/>
      <c r="C60" s="46" t="s">
        <v>57</v>
      </c>
      <c r="D60" s="26" t="s">
        <v>27</v>
      </c>
      <c r="E60" s="28">
        <f aca="true" t="shared" si="7" ref="E60:E75">SUM(F60+J60)</f>
        <v>11.4</v>
      </c>
      <c r="F60" s="28">
        <f t="shared" si="6"/>
        <v>0</v>
      </c>
      <c r="G60" s="51"/>
      <c r="H60" s="51"/>
      <c r="I60" s="51"/>
      <c r="J60" s="28">
        <f aca="true" t="shared" si="8" ref="J60:J75">SUM(K60:L60)</f>
        <v>11.4</v>
      </c>
      <c r="K60" s="51"/>
      <c r="L60" s="51">
        <v>11.4</v>
      </c>
      <c r="M60" s="38"/>
      <c r="N60" s="38"/>
      <c r="O60" s="67"/>
    </row>
    <row r="61" spans="1:15" s="8" customFormat="1" ht="27.75" customHeight="1">
      <c r="A61" s="43"/>
      <c r="B61" s="32" t="s">
        <v>68</v>
      </c>
      <c r="C61" s="35" t="s">
        <v>69</v>
      </c>
      <c r="D61" s="38" t="s">
        <v>27</v>
      </c>
      <c r="E61" s="28">
        <f t="shared" si="7"/>
        <v>35</v>
      </c>
      <c r="F61" s="28">
        <f t="shared" si="6"/>
        <v>0</v>
      </c>
      <c r="G61" s="40"/>
      <c r="H61" s="40"/>
      <c r="I61" s="40"/>
      <c r="J61" s="28">
        <f t="shared" si="8"/>
        <v>35</v>
      </c>
      <c r="K61" s="40"/>
      <c r="L61" s="40">
        <v>35</v>
      </c>
      <c r="M61" s="41" t="s">
        <v>70</v>
      </c>
      <c r="N61" s="41">
        <v>13977358989</v>
      </c>
      <c r="O61" s="67"/>
    </row>
    <row r="62" spans="1:15" s="8" customFormat="1" ht="27.75" customHeight="1">
      <c r="A62" s="43"/>
      <c r="B62" s="34"/>
      <c r="C62" s="47" t="s">
        <v>34</v>
      </c>
      <c r="D62" s="38" t="s">
        <v>27</v>
      </c>
      <c r="E62" s="28">
        <f t="shared" si="7"/>
        <v>40</v>
      </c>
      <c r="F62" s="28"/>
      <c r="G62" s="40"/>
      <c r="H62" s="40"/>
      <c r="I62" s="40"/>
      <c r="J62" s="28">
        <f t="shared" si="8"/>
        <v>40</v>
      </c>
      <c r="K62" s="40"/>
      <c r="L62" s="40">
        <v>40</v>
      </c>
      <c r="M62" s="43"/>
      <c r="N62" s="43"/>
      <c r="O62" s="67"/>
    </row>
    <row r="63" spans="1:15" s="8" customFormat="1" ht="27.75" customHeight="1">
      <c r="A63" s="43"/>
      <c r="B63" s="37"/>
      <c r="C63" s="47" t="s">
        <v>33</v>
      </c>
      <c r="D63" s="38" t="s">
        <v>27</v>
      </c>
      <c r="E63" s="28">
        <f t="shared" si="7"/>
        <v>25</v>
      </c>
      <c r="F63" s="28"/>
      <c r="G63" s="40"/>
      <c r="H63" s="40"/>
      <c r="I63" s="40"/>
      <c r="J63" s="28">
        <f t="shared" si="8"/>
        <v>25</v>
      </c>
      <c r="K63" s="40"/>
      <c r="L63" s="40">
        <v>25</v>
      </c>
      <c r="M63" s="38"/>
      <c r="N63" s="38"/>
      <c r="O63" s="67"/>
    </row>
    <row r="64" spans="1:15" s="8" customFormat="1" ht="28.5" customHeight="1">
      <c r="A64" s="43"/>
      <c r="B64" s="39" t="s">
        <v>71</v>
      </c>
      <c r="C64" s="46" t="s">
        <v>34</v>
      </c>
      <c r="D64" s="38" t="s">
        <v>27</v>
      </c>
      <c r="E64" s="28">
        <f t="shared" si="7"/>
        <v>62</v>
      </c>
      <c r="F64" s="28">
        <f aca="true" t="shared" si="9" ref="F64:F75">SUM(G64:I64)</f>
        <v>22</v>
      </c>
      <c r="G64" s="51">
        <v>22</v>
      </c>
      <c r="H64" s="51"/>
      <c r="I64" s="51"/>
      <c r="J64" s="28">
        <f t="shared" si="8"/>
        <v>40</v>
      </c>
      <c r="K64" s="51">
        <v>40</v>
      </c>
      <c r="L64" s="51"/>
      <c r="M64" s="36" t="s">
        <v>72</v>
      </c>
      <c r="N64" s="72">
        <v>17776290899</v>
      </c>
      <c r="O64" s="67"/>
    </row>
    <row r="65" spans="1:15" s="8" customFormat="1" ht="29.25" customHeight="1">
      <c r="A65" s="43"/>
      <c r="B65" s="39" t="s">
        <v>73</v>
      </c>
      <c r="C65" s="40" t="s">
        <v>74</v>
      </c>
      <c r="D65" s="38" t="s">
        <v>27</v>
      </c>
      <c r="E65" s="28">
        <f t="shared" si="7"/>
        <v>30</v>
      </c>
      <c r="F65" s="28">
        <f t="shared" si="9"/>
        <v>0</v>
      </c>
      <c r="G65" s="40"/>
      <c r="H65" s="40"/>
      <c r="I65" s="40"/>
      <c r="J65" s="28">
        <f t="shared" si="8"/>
        <v>30</v>
      </c>
      <c r="K65" s="40">
        <v>30</v>
      </c>
      <c r="L65" s="52"/>
      <c r="M65" s="27" t="s">
        <v>75</v>
      </c>
      <c r="N65" s="27">
        <v>15226328181</v>
      </c>
      <c r="O65" s="67"/>
    </row>
    <row r="66" spans="1:15" s="6" customFormat="1" ht="19.5" customHeight="1">
      <c r="A66" s="43"/>
      <c r="B66" s="73" t="s">
        <v>76</v>
      </c>
      <c r="C66" s="40" t="s">
        <v>33</v>
      </c>
      <c r="D66" s="38" t="s">
        <v>27</v>
      </c>
      <c r="E66" s="28">
        <f t="shared" si="7"/>
        <v>8</v>
      </c>
      <c r="F66" s="28">
        <f t="shared" si="9"/>
        <v>0</v>
      </c>
      <c r="G66" s="40"/>
      <c r="H66" s="40"/>
      <c r="I66" s="40"/>
      <c r="J66" s="28">
        <f t="shared" si="8"/>
        <v>8</v>
      </c>
      <c r="K66" s="40"/>
      <c r="L66" s="51">
        <v>8</v>
      </c>
      <c r="M66" s="25" t="s">
        <v>77</v>
      </c>
      <c r="N66" s="114" t="s">
        <v>78</v>
      </c>
      <c r="O66" s="40"/>
    </row>
    <row r="67" spans="1:15" s="6" customFormat="1" ht="19.5" customHeight="1">
      <c r="A67" s="43"/>
      <c r="B67" s="74"/>
      <c r="C67" s="40" t="s">
        <v>34</v>
      </c>
      <c r="D67" s="38" t="s">
        <v>27</v>
      </c>
      <c r="E67" s="28">
        <f t="shared" si="7"/>
        <v>16</v>
      </c>
      <c r="F67" s="28">
        <f t="shared" si="9"/>
        <v>0</v>
      </c>
      <c r="G67" s="40"/>
      <c r="H67" s="40"/>
      <c r="I67" s="40"/>
      <c r="J67" s="28">
        <f t="shared" si="8"/>
        <v>16</v>
      </c>
      <c r="K67" s="40"/>
      <c r="L67" s="51">
        <v>16</v>
      </c>
      <c r="M67" s="25"/>
      <c r="N67" s="114"/>
      <c r="O67" s="40"/>
    </row>
    <row r="68" spans="1:15" s="6" customFormat="1" ht="19.5" customHeight="1">
      <c r="A68" s="43"/>
      <c r="B68" s="74"/>
      <c r="C68" s="28" t="s">
        <v>74</v>
      </c>
      <c r="D68" s="38" t="s">
        <v>27</v>
      </c>
      <c r="E68" s="28">
        <f t="shared" si="7"/>
        <v>4</v>
      </c>
      <c r="F68" s="28">
        <f t="shared" si="9"/>
        <v>0</v>
      </c>
      <c r="G68" s="40"/>
      <c r="H68" s="40"/>
      <c r="I68" s="40"/>
      <c r="J68" s="28">
        <f t="shared" si="8"/>
        <v>4</v>
      </c>
      <c r="K68" s="40"/>
      <c r="L68" s="40">
        <v>4</v>
      </c>
      <c r="M68" s="25"/>
      <c r="N68" s="114"/>
      <c r="O68" s="115"/>
    </row>
    <row r="69" spans="1:15" s="6" customFormat="1" ht="19.5" customHeight="1">
      <c r="A69" s="43"/>
      <c r="B69" s="75"/>
      <c r="C69" s="28" t="s">
        <v>79</v>
      </c>
      <c r="D69" s="38" t="s">
        <v>27</v>
      </c>
      <c r="E69" s="28">
        <f t="shared" si="7"/>
        <v>3</v>
      </c>
      <c r="F69" s="28">
        <f t="shared" si="9"/>
        <v>0</v>
      </c>
      <c r="G69" s="40"/>
      <c r="H69" s="40"/>
      <c r="I69" s="40"/>
      <c r="J69" s="28">
        <f t="shared" si="8"/>
        <v>3</v>
      </c>
      <c r="K69" s="40"/>
      <c r="L69" s="40">
        <v>3</v>
      </c>
      <c r="M69" s="26"/>
      <c r="N69" s="116"/>
      <c r="O69" s="115"/>
    </row>
    <row r="70" spans="1:15" s="6" customFormat="1" ht="19.5" customHeight="1">
      <c r="A70" s="43"/>
      <c r="B70" s="73" t="s">
        <v>80</v>
      </c>
      <c r="C70" s="40" t="s">
        <v>33</v>
      </c>
      <c r="D70" s="26" t="s">
        <v>27</v>
      </c>
      <c r="E70" s="28">
        <f t="shared" si="7"/>
        <v>30</v>
      </c>
      <c r="F70" s="28">
        <f t="shared" si="9"/>
        <v>0</v>
      </c>
      <c r="G70" s="40"/>
      <c r="H70" s="40"/>
      <c r="I70" s="40"/>
      <c r="J70" s="28">
        <f t="shared" si="8"/>
        <v>30</v>
      </c>
      <c r="K70" s="40"/>
      <c r="L70" s="40">
        <v>30</v>
      </c>
      <c r="M70" s="25" t="s">
        <v>81</v>
      </c>
      <c r="N70" s="114" t="s">
        <v>82</v>
      </c>
      <c r="O70" s="40"/>
    </row>
    <row r="71" spans="1:15" s="6" customFormat="1" ht="19.5" customHeight="1">
      <c r="A71" s="43"/>
      <c r="B71" s="74"/>
      <c r="C71" s="40" t="s">
        <v>34</v>
      </c>
      <c r="D71" s="26" t="s">
        <v>27</v>
      </c>
      <c r="E71" s="28">
        <f t="shared" si="7"/>
        <v>180</v>
      </c>
      <c r="F71" s="28">
        <f t="shared" si="9"/>
        <v>0</v>
      </c>
      <c r="G71" s="40"/>
      <c r="H71" s="40"/>
      <c r="I71" s="40"/>
      <c r="J71" s="28">
        <f t="shared" si="8"/>
        <v>180</v>
      </c>
      <c r="K71" s="40"/>
      <c r="L71" s="40">
        <v>180</v>
      </c>
      <c r="M71" s="25"/>
      <c r="N71" s="114"/>
      <c r="O71" s="40"/>
    </row>
    <row r="72" spans="1:15" s="6" customFormat="1" ht="19.5" customHeight="1">
      <c r="A72" s="43"/>
      <c r="B72" s="74"/>
      <c r="C72" s="40" t="s">
        <v>74</v>
      </c>
      <c r="D72" s="26" t="s">
        <v>27</v>
      </c>
      <c r="E72" s="28">
        <f t="shared" si="7"/>
        <v>80</v>
      </c>
      <c r="F72" s="28">
        <f t="shared" si="9"/>
        <v>0</v>
      </c>
      <c r="G72" s="40"/>
      <c r="H72" s="40"/>
      <c r="I72" s="40"/>
      <c r="J72" s="28">
        <f t="shared" si="8"/>
        <v>80</v>
      </c>
      <c r="K72" s="40"/>
      <c r="L72" s="40">
        <v>80</v>
      </c>
      <c r="M72" s="25"/>
      <c r="N72" s="114"/>
      <c r="O72" s="40"/>
    </row>
    <row r="73" spans="1:15" s="6" customFormat="1" ht="19.5" customHeight="1">
      <c r="A73" s="38"/>
      <c r="B73" s="75"/>
      <c r="C73" s="40" t="s">
        <v>79</v>
      </c>
      <c r="D73" s="26" t="s">
        <v>27</v>
      </c>
      <c r="E73" s="28">
        <f t="shared" si="7"/>
        <v>50</v>
      </c>
      <c r="F73" s="28">
        <f t="shared" si="9"/>
        <v>0</v>
      </c>
      <c r="G73" s="40"/>
      <c r="H73" s="40"/>
      <c r="I73" s="40"/>
      <c r="J73" s="28">
        <f t="shared" si="8"/>
        <v>50</v>
      </c>
      <c r="K73" s="40"/>
      <c r="L73" s="40">
        <v>50</v>
      </c>
      <c r="M73" s="26"/>
      <c r="N73" s="116"/>
      <c r="O73" s="40"/>
    </row>
    <row r="74" spans="1:15" s="9" customFormat="1" ht="19.5" customHeight="1">
      <c r="A74" s="76" t="s">
        <v>83</v>
      </c>
      <c r="B74" s="77" t="s">
        <v>83</v>
      </c>
      <c r="C74" s="78" t="s">
        <v>10</v>
      </c>
      <c r="D74" s="79" t="s">
        <v>27</v>
      </c>
      <c r="E74" s="78">
        <f t="shared" si="7"/>
        <v>684.01</v>
      </c>
      <c r="F74" s="78">
        <f t="shared" si="9"/>
        <v>172.87</v>
      </c>
      <c r="G74" s="78">
        <f>SUM(G75:G97)</f>
        <v>0</v>
      </c>
      <c r="H74" s="78">
        <f>SUM(H75:H97)</f>
        <v>121.2</v>
      </c>
      <c r="I74" s="78">
        <f>SUM(I75:I97)</f>
        <v>51.669999999999995</v>
      </c>
      <c r="J74" s="78">
        <f t="shared" si="8"/>
        <v>511.13999999999993</v>
      </c>
      <c r="K74" s="78">
        <f>SUM(K75:K97)</f>
        <v>412.94999999999993</v>
      </c>
      <c r="L74" s="78">
        <f>SUM(L75:L97)</f>
        <v>98.19</v>
      </c>
      <c r="M74" s="79"/>
      <c r="N74" s="79"/>
      <c r="O74" s="78"/>
    </row>
    <row r="75" spans="1:15" s="10" customFormat="1" ht="19.5" customHeight="1">
      <c r="A75" s="76"/>
      <c r="B75" s="80" t="s">
        <v>84</v>
      </c>
      <c r="C75" s="81" t="s">
        <v>33</v>
      </c>
      <c r="D75" s="82" t="s">
        <v>27</v>
      </c>
      <c r="E75" s="28">
        <f t="shared" si="7"/>
        <v>87.74</v>
      </c>
      <c r="F75" s="28">
        <f t="shared" si="9"/>
        <v>4.1</v>
      </c>
      <c r="G75" s="104"/>
      <c r="H75" s="104"/>
      <c r="I75" s="104">
        <v>4.1</v>
      </c>
      <c r="J75" s="28">
        <f t="shared" si="8"/>
        <v>83.64</v>
      </c>
      <c r="K75" s="104">
        <v>81.26</v>
      </c>
      <c r="L75" s="104">
        <v>2.38</v>
      </c>
      <c r="M75" s="117" t="s">
        <v>85</v>
      </c>
      <c r="N75" s="117">
        <v>13877457522</v>
      </c>
      <c r="O75" s="118"/>
    </row>
    <row r="76" spans="1:15" s="10" customFormat="1" ht="19.5" customHeight="1">
      <c r="A76" s="76"/>
      <c r="B76" s="83"/>
      <c r="C76" s="81" t="s">
        <v>34</v>
      </c>
      <c r="D76" s="82" t="s">
        <v>27</v>
      </c>
      <c r="E76" s="28">
        <f aca="true" t="shared" si="10" ref="E76:E97">SUM(F76+J76)</f>
        <v>142.63</v>
      </c>
      <c r="F76" s="28">
        <f aca="true" t="shared" si="11" ref="F76:F97">SUM(G76:I76)</f>
        <v>3.68</v>
      </c>
      <c r="G76" s="104"/>
      <c r="H76" s="104"/>
      <c r="I76" s="104">
        <v>3.68</v>
      </c>
      <c r="J76" s="28">
        <f aca="true" t="shared" si="12" ref="J76:J97">SUM(K76:L76)</f>
        <v>138.95</v>
      </c>
      <c r="K76" s="104">
        <v>121.16</v>
      </c>
      <c r="L76" s="104">
        <v>17.79</v>
      </c>
      <c r="M76" s="119"/>
      <c r="N76" s="119"/>
      <c r="O76" s="120"/>
    </row>
    <row r="77" spans="1:15" s="10" customFormat="1" ht="19.5" customHeight="1">
      <c r="A77" s="76"/>
      <c r="B77" s="83"/>
      <c r="C77" s="81" t="s">
        <v>35</v>
      </c>
      <c r="D77" s="82" t="s">
        <v>27</v>
      </c>
      <c r="E77" s="28">
        <f t="shared" si="10"/>
        <v>2.88</v>
      </c>
      <c r="F77" s="28">
        <f t="shared" si="11"/>
        <v>0.44</v>
      </c>
      <c r="G77" s="104"/>
      <c r="H77" s="104"/>
      <c r="I77" s="104">
        <v>0.44</v>
      </c>
      <c r="J77" s="28">
        <f t="shared" si="12"/>
        <v>2.44</v>
      </c>
      <c r="K77" s="104"/>
      <c r="L77" s="104">
        <v>2.44</v>
      </c>
      <c r="M77" s="119"/>
      <c r="N77" s="119"/>
      <c r="O77" s="120"/>
    </row>
    <row r="78" spans="1:15" s="10" customFormat="1" ht="19.5" customHeight="1">
      <c r="A78" s="76"/>
      <c r="B78" s="84"/>
      <c r="C78" s="81" t="s">
        <v>36</v>
      </c>
      <c r="D78" s="82" t="s">
        <v>27</v>
      </c>
      <c r="E78" s="28">
        <f t="shared" si="10"/>
        <v>21.6</v>
      </c>
      <c r="F78" s="28">
        <f t="shared" si="11"/>
        <v>10.77</v>
      </c>
      <c r="G78" s="104"/>
      <c r="H78" s="104"/>
      <c r="I78" s="104">
        <v>10.77</v>
      </c>
      <c r="J78" s="28">
        <f t="shared" si="12"/>
        <v>10.83</v>
      </c>
      <c r="K78" s="104">
        <v>8.35</v>
      </c>
      <c r="L78" s="104">
        <v>2.48</v>
      </c>
      <c r="M78" s="121"/>
      <c r="N78" s="121"/>
      <c r="O78" s="122"/>
    </row>
    <row r="79" spans="1:15" s="10" customFormat="1" ht="19.5" customHeight="1">
      <c r="A79" s="76"/>
      <c r="B79" s="80" t="s">
        <v>86</v>
      </c>
      <c r="C79" s="81" t="s">
        <v>33</v>
      </c>
      <c r="D79" s="82" t="s">
        <v>27</v>
      </c>
      <c r="E79" s="28">
        <f t="shared" si="10"/>
        <v>38.650000000000006</v>
      </c>
      <c r="F79" s="28">
        <f t="shared" si="11"/>
        <v>34.7</v>
      </c>
      <c r="G79" s="105"/>
      <c r="H79" s="105">
        <v>34.7</v>
      </c>
      <c r="I79" s="105"/>
      <c r="J79" s="28">
        <f t="shared" si="12"/>
        <v>3.95</v>
      </c>
      <c r="K79" s="105">
        <v>3.95</v>
      </c>
      <c r="L79" s="105"/>
      <c r="M79" s="117" t="s">
        <v>87</v>
      </c>
      <c r="N79" s="117">
        <v>13367606936</v>
      </c>
      <c r="O79" s="118"/>
    </row>
    <row r="80" spans="1:15" s="10" customFormat="1" ht="19.5" customHeight="1">
      <c r="A80" s="76"/>
      <c r="B80" s="84"/>
      <c r="C80" s="81" t="s">
        <v>34</v>
      </c>
      <c r="D80" s="82" t="s">
        <v>27</v>
      </c>
      <c r="E80" s="28">
        <f t="shared" si="10"/>
        <v>25.2</v>
      </c>
      <c r="F80" s="28">
        <f t="shared" si="11"/>
        <v>16.5</v>
      </c>
      <c r="G80" s="105"/>
      <c r="H80" s="105">
        <v>16.5</v>
      </c>
      <c r="I80" s="105"/>
      <c r="J80" s="28">
        <f t="shared" si="12"/>
        <v>8.7</v>
      </c>
      <c r="K80" s="105">
        <v>8.7</v>
      </c>
      <c r="L80" s="105"/>
      <c r="M80" s="121"/>
      <c r="N80" s="121"/>
      <c r="O80" s="122"/>
    </row>
    <row r="81" spans="1:15" s="10" customFormat="1" ht="19.5" customHeight="1">
      <c r="A81" s="76"/>
      <c r="B81" s="80" t="s">
        <v>88</v>
      </c>
      <c r="C81" s="81" t="s">
        <v>33</v>
      </c>
      <c r="D81" s="82" t="s">
        <v>27</v>
      </c>
      <c r="E81" s="28">
        <f t="shared" si="10"/>
        <v>22</v>
      </c>
      <c r="F81" s="28">
        <f t="shared" si="11"/>
        <v>12</v>
      </c>
      <c r="G81" s="106"/>
      <c r="H81" s="106">
        <v>10</v>
      </c>
      <c r="I81" s="113">
        <v>2</v>
      </c>
      <c r="J81" s="28">
        <f t="shared" si="12"/>
        <v>10</v>
      </c>
      <c r="K81" s="106">
        <v>10</v>
      </c>
      <c r="L81" s="106"/>
      <c r="M81" s="117" t="s">
        <v>89</v>
      </c>
      <c r="N81" s="117">
        <v>13557645578</v>
      </c>
      <c r="O81" s="123"/>
    </row>
    <row r="82" spans="1:15" s="10" customFormat="1" ht="19.5" customHeight="1">
      <c r="A82" s="76"/>
      <c r="B82" s="84"/>
      <c r="C82" s="81" t="s">
        <v>34</v>
      </c>
      <c r="D82" s="82" t="s">
        <v>27</v>
      </c>
      <c r="E82" s="28">
        <f t="shared" si="10"/>
        <v>68</v>
      </c>
      <c r="F82" s="28">
        <f t="shared" si="11"/>
        <v>43</v>
      </c>
      <c r="G82" s="106"/>
      <c r="H82" s="106">
        <v>25</v>
      </c>
      <c r="I82" s="113">
        <v>18</v>
      </c>
      <c r="J82" s="28">
        <f t="shared" si="12"/>
        <v>25</v>
      </c>
      <c r="K82" s="106">
        <v>25</v>
      </c>
      <c r="L82" s="106"/>
      <c r="M82" s="121"/>
      <c r="N82" s="121"/>
      <c r="O82" s="124"/>
    </row>
    <row r="83" spans="1:15" s="10" customFormat="1" ht="19.5" customHeight="1">
      <c r="A83" s="76"/>
      <c r="B83" s="80" t="s">
        <v>90</v>
      </c>
      <c r="C83" s="81" t="s">
        <v>33</v>
      </c>
      <c r="D83" s="82" t="s">
        <v>27</v>
      </c>
      <c r="E83" s="28">
        <f t="shared" si="10"/>
        <v>9</v>
      </c>
      <c r="F83" s="28">
        <f t="shared" si="11"/>
        <v>3</v>
      </c>
      <c r="G83" s="107"/>
      <c r="H83" s="105">
        <v>3</v>
      </c>
      <c r="I83" s="105"/>
      <c r="J83" s="28">
        <f t="shared" si="12"/>
        <v>6</v>
      </c>
      <c r="K83" s="107">
        <v>6</v>
      </c>
      <c r="L83" s="81"/>
      <c r="M83" s="117" t="s">
        <v>91</v>
      </c>
      <c r="N83" s="117">
        <v>15177411281</v>
      </c>
      <c r="O83" s="125"/>
    </row>
    <row r="84" spans="1:15" s="10" customFormat="1" ht="19.5" customHeight="1">
      <c r="A84" s="76"/>
      <c r="B84" s="84"/>
      <c r="C84" s="81" t="s">
        <v>34</v>
      </c>
      <c r="D84" s="82" t="s">
        <v>27</v>
      </c>
      <c r="E84" s="28">
        <f t="shared" si="10"/>
        <v>26</v>
      </c>
      <c r="F84" s="28">
        <f t="shared" si="11"/>
        <v>10</v>
      </c>
      <c r="G84" s="107"/>
      <c r="H84" s="105">
        <v>10</v>
      </c>
      <c r="I84" s="105"/>
      <c r="J84" s="28">
        <f t="shared" si="12"/>
        <v>16</v>
      </c>
      <c r="K84" s="107">
        <v>16</v>
      </c>
      <c r="L84" s="81"/>
      <c r="M84" s="121"/>
      <c r="N84" s="121"/>
      <c r="O84" s="126"/>
    </row>
    <row r="85" spans="1:15" s="10" customFormat="1" ht="19.5" customHeight="1">
      <c r="A85" s="76"/>
      <c r="B85" s="80" t="s">
        <v>92</v>
      </c>
      <c r="C85" s="81" t="s">
        <v>33</v>
      </c>
      <c r="D85" s="82" t="s">
        <v>27</v>
      </c>
      <c r="E85" s="28">
        <f t="shared" si="10"/>
        <v>14</v>
      </c>
      <c r="F85" s="28">
        <f t="shared" si="11"/>
        <v>9</v>
      </c>
      <c r="G85" s="89"/>
      <c r="H85" s="108">
        <v>9</v>
      </c>
      <c r="I85" s="108"/>
      <c r="J85" s="28">
        <f t="shared" si="12"/>
        <v>5</v>
      </c>
      <c r="K85" s="81">
        <v>5</v>
      </c>
      <c r="L85" s="81"/>
      <c r="M85" s="90" t="s">
        <v>93</v>
      </c>
      <c r="N85" s="90">
        <v>19127323672</v>
      </c>
      <c r="O85" s="125"/>
    </row>
    <row r="86" spans="1:15" s="10" customFormat="1" ht="19.5" customHeight="1">
      <c r="A86" s="76"/>
      <c r="B86" s="83"/>
      <c r="C86" s="81" t="s">
        <v>34</v>
      </c>
      <c r="D86" s="82" t="s">
        <v>27</v>
      </c>
      <c r="E86" s="28">
        <f t="shared" si="10"/>
        <v>8</v>
      </c>
      <c r="F86" s="28">
        <f t="shared" si="11"/>
        <v>5</v>
      </c>
      <c r="G86" s="89"/>
      <c r="H86" s="108">
        <v>5</v>
      </c>
      <c r="I86" s="108"/>
      <c r="J86" s="28">
        <f t="shared" si="12"/>
        <v>3</v>
      </c>
      <c r="K86" s="81">
        <v>3</v>
      </c>
      <c r="L86" s="81"/>
      <c r="M86" s="90"/>
      <c r="N86" s="90"/>
      <c r="O86" s="127"/>
    </row>
    <row r="87" spans="1:15" s="10" customFormat="1" ht="19.5" customHeight="1">
      <c r="A87" s="76"/>
      <c r="B87" s="84"/>
      <c r="C87" s="81" t="s">
        <v>36</v>
      </c>
      <c r="D87" s="85" t="s">
        <v>27</v>
      </c>
      <c r="E87" s="28">
        <f t="shared" si="10"/>
        <v>5</v>
      </c>
      <c r="F87" s="28">
        <f t="shared" si="11"/>
        <v>3</v>
      </c>
      <c r="G87" s="109"/>
      <c r="H87" s="109">
        <v>3</v>
      </c>
      <c r="I87" s="81"/>
      <c r="J87" s="28">
        <f t="shared" si="12"/>
        <v>2</v>
      </c>
      <c r="K87" s="81">
        <v>2</v>
      </c>
      <c r="L87" s="81"/>
      <c r="M87" s="90"/>
      <c r="N87" s="90"/>
      <c r="O87" s="126"/>
    </row>
    <row r="88" spans="1:15" s="10" customFormat="1" ht="19.5" customHeight="1">
      <c r="A88" s="76"/>
      <c r="B88" s="86" t="s">
        <v>94</v>
      </c>
      <c r="C88" s="81" t="s">
        <v>33</v>
      </c>
      <c r="D88" s="85" t="s">
        <v>27</v>
      </c>
      <c r="E88" s="28">
        <f t="shared" si="10"/>
        <v>17.5</v>
      </c>
      <c r="F88" s="28">
        <f t="shared" si="11"/>
        <v>0</v>
      </c>
      <c r="G88" s="109"/>
      <c r="H88" s="109"/>
      <c r="I88" s="81"/>
      <c r="J88" s="28">
        <f t="shared" si="12"/>
        <v>17.5</v>
      </c>
      <c r="K88" s="81">
        <v>6.2</v>
      </c>
      <c r="L88" s="81">
        <v>11.3</v>
      </c>
      <c r="M88" s="119" t="s">
        <v>95</v>
      </c>
      <c r="N88" s="119">
        <v>14795400217</v>
      </c>
      <c r="O88" s="120"/>
    </row>
    <row r="89" spans="1:15" s="10" customFormat="1" ht="19.5" customHeight="1">
      <c r="A89" s="76"/>
      <c r="B89" s="87"/>
      <c r="C89" s="81" t="s">
        <v>34</v>
      </c>
      <c r="D89" s="85" t="s">
        <v>27</v>
      </c>
      <c r="E89" s="28">
        <f t="shared" si="10"/>
        <v>17.5</v>
      </c>
      <c r="F89" s="28">
        <f t="shared" si="11"/>
        <v>0</v>
      </c>
      <c r="G89" s="109"/>
      <c r="H89" s="109"/>
      <c r="I89" s="81"/>
      <c r="J89" s="28">
        <f t="shared" si="12"/>
        <v>17.5</v>
      </c>
      <c r="K89" s="81">
        <v>6.2</v>
      </c>
      <c r="L89" s="81">
        <v>11.3</v>
      </c>
      <c r="M89" s="121"/>
      <c r="N89" s="121"/>
      <c r="O89" s="122"/>
    </row>
    <row r="90" spans="1:15" s="10" customFormat="1" ht="19.5" customHeight="1">
      <c r="A90" s="76"/>
      <c r="B90" s="88" t="s">
        <v>96</v>
      </c>
      <c r="C90" s="89" t="s">
        <v>33</v>
      </c>
      <c r="D90" s="90" t="s">
        <v>27</v>
      </c>
      <c r="E90" s="28">
        <f t="shared" si="10"/>
        <v>4.12</v>
      </c>
      <c r="F90" s="28">
        <f t="shared" si="11"/>
        <v>2.13</v>
      </c>
      <c r="G90" s="110"/>
      <c r="H90" s="110"/>
      <c r="I90" s="110">
        <v>2.13</v>
      </c>
      <c r="J90" s="28">
        <f t="shared" si="12"/>
        <v>1.99</v>
      </c>
      <c r="K90" s="110">
        <v>1.99</v>
      </c>
      <c r="L90" s="110"/>
      <c r="M90" s="117" t="s">
        <v>97</v>
      </c>
      <c r="N90" s="117">
        <v>15878062032</v>
      </c>
      <c r="O90" s="128"/>
    </row>
    <row r="91" spans="1:15" s="10" customFormat="1" ht="19.5" customHeight="1">
      <c r="A91" s="76"/>
      <c r="B91" s="91"/>
      <c r="C91" s="89" t="s">
        <v>34</v>
      </c>
      <c r="D91" s="90" t="s">
        <v>27</v>
      </c>
      <c r="E91" s="28">
        <f t="shared" si="10"/>
        <v>7.6899999999999995</v>
      </c>
      <c r="F91" s="28">
        <f t="shared" si="11"/>
        <v>3.55</v>
      </c>
      <c r="G91" s="110"/>
      <c r="H91" s="55"/>
      <c r="I91" s="110">
        <v>3.55</v>
      </c>
      <c r="J91" s="28">
        <f t="shared" si="12"/>
        <v>4.14</v>
      </c>
      <c r="K91" s="110">
        <v>4.14</v>
      </c>
      <c r="L91" s="55"/>
      <c r="M91" s="121"/>
      <c r="N91" s="121"/>
      <c r="O91" s="129"/>
    </row>
    <row r="92" spans="1:15" s="10" customFormat="1" ht="19.5" customHeight="1">
      <c r="A92" s="76"/>
      <c r="B92" s="92" t="s">
        <v>98</v>
      </c>
      <c r="C92" s="89" t="s">
        <v>33</v>
      </c>
      <c r="D92" s="90" t="s">
        <v>27</v>
      </c>
      <c r="E92" s="28">
        <f t="shared" si="10"/>
        <v>6.5</v>
      </c>
      <c r="F92" s="28">
        <f t="shared" si="11"/>
        <v>6</v>
      </c>
      <c r="G92" s="110"/>
      <c r="H92" s="110"/>
      <c r="I92" s="110">
        <v>6</v>
      </c>
      <c r="J92" s="28">
        <f t="shared" si="12"/>
        <v>0.5</v>
      </c>
      <c r="K92" s="110"/>
      <c r="L92" s="110">
        <v>0.5</v>
      </c>
      <c r="M92" s="117" t="s">
        <v>99</v>
      </c>
      <c r="N92" s="117">
        <v>13507748292</v>
      </c>
      <c r="O92" s="128"/>
    </row>
    <row r="93" spans="1:15" s="10" customFormat="1" ht="19.5" customHeight="1">
      <c r="A93" s="76"/>
      <c r="B93" s="93"/>
      <c r="C93" s="89" t="s">
        <v>34</v>
      </c>
      <c r="D93" s="90" t="s">
        <v>27</v>
      </c>
      <c r="E93" s="28">
        <f t="shared" si="10"/>
        <v>0</v>
      </c>
      <c r="F93" s="28">
        <f t="shared" si="11"/>
        <v>0</v>
      </c>
      <c r="G93" s="110"/>
      <c r="H93" s="110"/>
      <c r="I93" s="110"/>
      <c r="J93" s="28">
        <f t="shared" si="12"/>
        <v>0</v>
      </c>
      <c r="K93" s="110"/>
      <c r="L93" s="110"/>
      <c r="M93" s="121"/>
      <c r="N93" s="121"/>
      <c r="O93" s="129"/>
    </row>
    <row r="94" spans="1:15" s="10" customFormat="1" ht="19.5" customHeight="1">
      <c r="A94" s="76"/>
      <c r="B94" s="94" t="s">
        <v>100</v>
      </c>
      <c r="C94" s="89" t="s">
        <v>101</v>
      </c>
      <c r="D94" s="90" t="s">
        <v>27</v>
      </c>
      <c r="E94" s="28">
        <f t="shared" si="10"/>
        <v>5</v>
      </c>
      <c r="F94" s="28">
        <f t="shared" si="11"/>
        <v>5</v>
      </c>
      <c r="G94" s="110"/>
      <c r="H94" s="110">
        <v>5</v>
      </c>
      <c r="I94" s="110"/>
      <c r="J94" s="28">
        <f t="shared" si="12"/>
        <v>0</v>
      </c>
      <c r="K94" s="110"/>
      <c r="L94" s="110"/>
      <c r="M94" s="90" t="s">
        <v>102</v>
      </c>
      <c r="N94" s="90">
        <v>18377433239</v>
      </c>
      <c r="O94" s="130"/>
    </row>
    <row r="95" spans="1:15" s="10" customFormat="1" ht="27.75" customHeight="1">
      <c r="A95" s="76"/>
      <c r="B95" s="94" t="s">
        <v>103</v>
      </c>
      <c r="C95" s="89" t="s">
        <v>101</v>
      </c>
      <c r="D95" s="90" t="s">
        <v>27</v>
      </c>
      <c r="E95" s="28">
        <f t="shared" si="10"/>
        <v>150</v>
      </c>
      <c r="F95" s="28">
        <f t="shared" si="11"/>
        <v>0</v>
      </c>
      <c r="G95" s="110"/>
      <c r="H95" s="110"/>
      <c r="I95" s="110"/>
      <c r="J95" s="28">
        <f t="shared" si="12"/>
        <v>150</v>
      </c>
      <c r="K95" s="110">
        <v>100</v>
      </c>
      <c r="L95" s="110">
        <v>50</v>
      </c>
      <c r="M95" s="90" t="s">
        <v>104</v>
      </c>
      <c r="N95" s="90">
        <v>15077413488</v>
      </c>
      <c r="O95" s="130"/>
    </row>
    <row r="96" spans="1:15" s="10" customFormat="1" ht="19.5" customHeight="1">
      <c r="A96" s="76"/>
      <c r="B96" s="94" t="s">
        <v>105</v>
      </c>
      <c r="C96" s="89" t="s">
        <v>101</v>
      </c>
      <c r="D96" s="90" t="s">
        <v>27</v>
      </c>
      <c r="E96" s="28">
        <f t="shared" si="10"/>
        <v>4</v>
      </c>
      <c r="F96" s="28">
        <f t="shared" si="11"/>
        <v>0</v>
      </c>
      <c r="G96" s="111"/>
      <c r="H96" s="111"/>
      <c r="I96" s="111"/>
      <c r="J96" s="28">
        <f t="shared" si="12"/>
        <v>4</v>
      </c>
      <c r="K96" s="111">
        <v>4</v>
      </c>
      <c r="L96" s="111"/>
      <c r="M96" s="90" t="s">
        <v>106</v>
      </c>
      <c r="N96" s="90">
        <v>18377411578</v>
      </c>
      <c r="O96" s="130"/>
    </row>
    <row r="97" spans="1:15" s="10" customFormat="1" ht="19.5" customHeight="1">
      <c r="A97" s="76"/>
      <c r="B97" s="94" t="s">
        <v>107</v>
      </c>
      <c r="C97" s="89" t="s">
        <v>108</v>
      </c>
      <c r="D97" s="90" t="s">
        <v>27</v>
      </c>
      <c r="E97" s="28">
        <f t="shared" si="10"/>
        <v>1</v>
      </c>
      <c r="F97" s="28">
        <f t="shared" si="11"/>
        <v>1</v>
      </c>
      <c r="G97" s="111"/>
      <c r="H97" s="111"/>
      <c r="I97" s="111">
        <v>1</v>
      </c>
      <c r="J97" s="28">
        <f t="shared" si="12"/>
        <v>0</v>
      </c>
      <c r="K97" s="111"/>
      <c r="L97" s="111"/>
      <c r="M97" s="90" t="s">
        <v>109</v>
      </c>
      <c r="N97" s="90">
        <v>13977410951</v>
      </c>
      <c r="O97" s="130"/>
    </row>
    <row r="98" spans="1:15" s="4" customFormat="1" ht="19.5" customHeight="1">
      <c r="A98" s="24" t="s">
        <v>110</v>
      </c>
      <c r="B98" s="45" t="s">
        <v>110</v>
      </c>
      <c r="C98" s="30" t="s">
        <v>10</v>
      </c>
      <c r="D98" s="31"/>
      <c r="E98" s="30">
        <f aca="true" t="shared" si="13" ref="E98:E105">SUM(F98+J98)</f>
        <v>1.5</v>
      </c>
      <c r="F98" s="30">
        <f aca="true" t="shared" si="14" ref="F98:F105">SUM(G98:I98)</f>
        <v>0</v>
      </c>
      <c r="G98" s="30">
        <f>SUM(G99:G100)</f>
        <v>0</v>
      </c>
      <c r="H98" s="30">
        <f>SUM(H99:H100)</f>
        <v>0</v>
      </c>
      <c r="I98" s="30">
        <f>SUM(I99:I100)</f>
        <v>0</v>
      </c>
      <c r="J98" s="30">
        <f aca="true" t="shared" si="15" ref="J98:J105">SUM(K98:L98)</f>
        <v>1.5</v>
      </c>
      <c r="K98" s="30">
        <f>SUM(K99:K100)</f>
        <v>0</v>
      </c>
      <c r="L98" s="30">
        <f>SUM(L99:L100)</f>
        <v>1.5</v>
      </c>
      <c r="M98" s="31"/>
      <c r="N98" s="31"/>
      <c r="O98" s="59"/>
    </row>
    <row r="99" spans="1:15" s="8" customFormat="1" ht="19.5" customHeight="1">
      <c r="A99" s="25"/>
      <c r="B99" s="32" t="s">
        <v>111</v>
      </c>
      <c r="C99" s="40" t="s">
        <v>33</v>
      </c>
      <c r="D99" s="38" t="s">
        <v>27</v>
      </c>
      <c r="E99" s="28">
        <f t="shared" si="13"/>
        <v>0.5</v>
      </c>
      <c r="F99" s="28">
        <f t="shared" si="14"/>
        <v>0</v>
      </c>
      <c r="G99" s="40"/>
      <c r="H99" s="40"/>
      <c r="I99" s="40"/>
      <c r="J99" s="28">
        <f t="shared" si="15"/>
        <v>0.5</v>
      </c>
      <c r="K99" s="40"/>
      <c r="L99" s="40">
        <v>0.5</v>
      </c>
      <c r="M99" s="36" t="s">
        <v>112</v>
      </c>
      <c r="N99" s="131" t="s">
        <v>113</v>
      </c>
      <c r="O99" s="132"/>
    </row>
    <row r="100" spans="1:15" s="8" customFormat="1" ht="19.5" customHeight="1">
      <c r="A100" s="25"/>
      <c r="B100" s="34"/>
      <c r="C100" s="40" t="s">
        <v>34</v>
      </c>
      <c r="D100" s="38" t="s">
        <v>27</v>
      </c>
      <c r="E100" s="28">
        <f t="shared" si="13"/>
        <v>1</v>
      </c>
      <c r="F100" s="28">
        <f t="shared" si="14"/>
        <v>0</v>
      </c>
      <c r="G100" s="40"/>
      <c r="H100" s="40"/>
      <c r="I100" s="40"/>
      <c r="J100" s="28">
        <f t="shared" si="15"/>
        <v>1</v>
      </c>
      <c r="K100" s="40"/>
      <c r="L100" s="40">
        <v>1</v>
      </c>
      <c r="M100" s="36"/>
      <c r="N100" s="131"/>
      <c r="O100" s="133"/>
    </row>
    <row r="101" spans="1:15" s="4" customFormat="1" ht="19.5" customHeight="1">
      <c r="A101" s="24" t="s">
        <v>114</v>
      </c>
      <c r="B101" s="45" t="s">
        <v>114</v>
      </c>
      <c r="C101" s="30" t="s">
        <v>10</v>
      </c>
      <c r="D101" s="31"/>
      <c r="E101" s="30">
        <f t="shared" si="13"/>
        <v>418.6</v>
      </c>
      <c r="F101" s="30">
        <f t="shared" si="14"/>
        <v>4</v>
      </c>
      <c r="G101" s="30">
        <f>SUM(G102:G104)</f>
        <v>0</v>
      </c>
      <c r="H101" s="30">
        <f>SUM(H102:H104)</f>
        <v>0</v>
      </c>
      <c r="I101" s="30">
        <f>SUM(I102:I104)</f>
        <v>4</v>
      </c>
      <c r="J101" s="30">
        <f t="shared" si="15"/>
        <v>414.6</v>
      </c>
      <c r="K101" s="30">
        <f>SUM(K102:K104)</f>
        <v>122.3</v>
      </c>
      <c r="L101" s="30">
        <f>SUM(L102:L104)</f>
        <v>292.3</v>
      </c>
      <c r="M101" s="42"/>
      <c r="N101" s="42"/>
      <c r="O101" s="59"/>
    </row>
    <row r="102" spans="1:15" s="10" customFormat="1" ht="30" customHeight="1">
      <c r="A102" s="25"/>
      <c r="B102" s="95" t="s">
        <v>115</v>
      </c>
      <c r="C102" s="53" t="s">
        <v>34</v>
      </c>
      <c r="D102" s="96" t="s">
        <v>27</v>
      </c>
      <c r="E102" s="40">
        <f t="shared" si="13"/>
        <v>341.6</v>
      </c>
      <c r="F102" s="40">
        <f t="shared" si="14"/>
        <v>2</v>
      </c>
      <c r="G102" s="53">
        <f>G103+G104</f>
        <v>0</v>
      </c>
      <c r="H102" s="53">
        <f>H103+H104</f>
        <v>0</v>
      </c>
      <c r="I102" s="53">
        <f>I103+I104</f>
        <v>2</v>
      </c>
      <c r="J102" s="40">
        <f t="shared" si="15"/>
        <v>339.6</v>
      </c>
      <c r="K102" s="53">
        <v>122.3</v>
      </c>
      <c r="L102" s="53">
        <v>217.3</v>
      </c>
      <c r="M102" s="76" t="s">
        <v>116</v>
      </c>
      <c r="N102" s="76" t="s">
        <v>117</v>
      </c>
      <c r="O102" s="53"/>
    </row>
    <row r="103" spans="1:15" s="10" customFormat="1" ht="19.5" customHeight="1">
      <c r="A103" s="25"/>
      <c r="B103" s="95" t="s">
        <v>39</v>
      </c>
      <c r="C103" s="53" t="s">
        <v>34</v>
      </c>
      <c r="D103" s="76" t="s">
        <v>27</v>
      </c>
      <c r="E103" s="40">
        <f t="shared" si="13"/>
        <v>70</v>
      </c>
      <c r="F103" s="40">
        <f t="shared" si="14"/>
        <v>0</v>
      </c>
      <c r="G103" s="53"/>
      <c r="H103" s="53"/>
      <c r="I103" s="53"/>
      <c r="J103" s="40">
        <f t="shared" si="15"/>
        <v>70</v>
      </c>
      <c r="K103" s="53">
        <v>0</v>
      </c>
      <c r="L103" s="53">
        <v>70</v>
      </c>
      <c r="M103" s="134" t="s">
        <v>118</v>
      </c>
      <c r="N103" s="134">
        <v>13377116555</v>
      </c>
      <c r="O103" s="53"/>
    </row>
    <row r="104" spans="1:15" s="10" customFormat="1" ht="19.5" customHeight="1">
      <c r="A104" s="26"/>
      <c r="B104" s="95"/>
      <c r="C104" s="53" t="s">
        <v>22</v>
      </c>
      <c r="D104" s="76" t="s">
        <v>27</v>
      </c>
      <c r="E104" s="40">
        <f t="shared" si="13"/>
        <v>7</v>
      </c>
      <c r="F104" s="40">
        <f t="shared" si="14"/>
        <v>2</v>
      </c>
      <c r="G104" s="53"/>
      <c r="H104" s="53"/>
      <c r="I104" s="53">
        <v>2</v>
      </c>
      <c r="J104" s="40">
        <f t="shared" si="15"/>
        <v>5</v>
      </c>
      <c r="K104" s="53">
        <v>0</v>
      </c>
      <c r="L104" s="53">
        <v>5</v>
      </c>
      <c r="M104" s="96"/>
      <c r="N104" s="96"/>
      <c r="O104" s="53"/>
    </row>
    <row r="105" spans="1:15" s="4" customFormat="1" ht="19.5" customHeight="1">
      <c r="A105" s="24" t="s">
        <v>119</v>
      </c>
      <c r="B105" s="45" t="s">
        <v>119</v>
      </c>
      <c r="C105" s="30" t="s">
        <v>10</v>
      </c>
      <c r="D105" s="31"/>
      <c r="E105" s="30">
        <f t="shared" si="13"/>
        <v>179.67000000000002</v>
      </c>
      <c r="F105" s="30">
        <f t="shared" si="14"/>
        <v>153.18</v>
      </c>
      <c r="G105" s="30">
        <f>SUM(G106:G109)</f>
        <v>0</v>
      </c>
      <c r="H105" s="30">
        <f>SUM(H106:H109)</f>
        <v>0</v>
      </c>
      <c r="I105" s="30">
        <f>SUM(I106:I109)</f>
        <v>153.18</v>
      </c>
      <c r="J105" s="30">
        <f t="shared" si="15"/>
        <v>26.49</v>
      </c>
      <c r="K105" s="30">
        <f>SUM(K106:K109)</f>
        <v>0</v>
      </c>
      <c r="L105" s="30">
        <f>SUM(L106:L109)</f>
        <v>26.49</v>
      </c>
      <c r="M105" s="31"/>
      <c r="N105" s="31"/>
      <c r="O105" s="59"/>
    </row>
    <row r="106" spans="1:15" s="8" customFormat="1" ht="19.5" customHeight="1">
      <c r="A106" s="25"/>
      <c r="B106" s="32" t="s">
        <v>120</v>
      </c>
      <c r="C106" s="40" t="s">
        <v>33</v>
      </c>
      <c r="D106" s="26" t="s">
        <v>27</v>
      </c>
      <c r="E106" s="28">
        <f aca="true" t="shared" si="16" ref="E106:E116">SUM(F106+J106)</f>
        <v>1</v>
      </c>
      <c r="F106" s="28">
        <f aca="true" t="shared" si="17" ref="F106:F116">SUM(G106:I106)</f>
        <v>1</v>
      </c>
      <c r="G106" s="35">
        <v>0</v>
      </c>
      <c r="H106" s="35"/>
      <c r="I106" s="35">
        <v>1</v>
      </c>
      <c r="J106" s="28">
        <f aca="true" t="shared" si="18" ref="J106:J116">SUM(K106:L106)</f>
        <v>0</v>
      </c>
      <c r="K106" s="35">
        <v>0</v>
      </c>
      <c r="L106" s="35">
        <v>0</v>
      </c>
      <c r="M106" s="24" t="s">
        <v>121</v>
      </c>
      <c r="N106" s="24">
        <v>13807771102</v>
      </c>
      <c r="O106" s="67"/>
    </row>
    <row r="107" spans="1:15" s="8" customFormat="1" ht="19.5" customHeight="1">
      <c r="A107" s="25"/>
      <c r="B107" s="37"/>
      <c r="C107" s="40" t="s">
        <v>34</v>
      </c>
      <c r="D107" s="26" t="s">
        <v>27</v>
      </c>
      <c r="E107" s="28">
        <f t="shared" si="16"/>
        <v>8</v>
      </c>
      <c r="F107" s="28">
        <f t="shared" si="17"/>
        <v>8</v>
      </c>
      <c r="G107" s="51">
        <v>0</v>
      </c>
      <c r="H107" s="51"/>
      <c r="I107" s="51">
        <v>8</v>
      </c>
      <c r="J107" s="28">
        <f t="shared" si="18"/>
        <v>0</v>
      </c>
      <c r="K107" s="51">
        <v>0</v>
      </c>
      <c r="L107" s="51">
        <v>0</v>
      </c>
      <c r="M107" s="26"/>
      <c r="N107" s="26"/>
      <c r="O107" s="67"/>
    </row>
    <row r="108" spans="1:15" s="8" customFormat="1" ht="19.5" customHeight="1">
      <c r="A108" s="25"/>
      <c r="B108" s="32" t="s">
        <v>122</v>
      </c>
      <c r="C108" s="40" t="s">
        <v>33</v>
      </c>
      <c r="D108" s="26" t="s">
        <v>27</v>
      </c>
      <c r="E108" s="28">
        <f t="shared" si="16"/>
        <v>5.9</v>
      </c>
      <c r="F108" s="28">
        <f t="shared" si="17"/>
        <v>5.9</v>
      </c>
      <c r="G108" s="52">
        <v>0</v>
      </c>
      <c r="H108" s="52"/>
      <c r="I108" s="52">
        <v>5.9</v>
      </c>
      <c r="J108" s="28">
        <f t="shared" si="18"/>
        <v>0</v>
      </c>
      <c r="K108" s="52">
        <v>0</v>
      </c>
      <c r="L108" s="52">
        <v>0</v>
      </c>
      <c r="M108" s="66" t="s">
        <v>123</v>
      </c>
      <c r="N108" s="66">
        <v>13868716909</v>
      </c>
      <c r="O108" s="67"/>
    </row>
    <row r="109" spans="1:15" s="8" customFormat="1" ht="19.5" customHeight="1">
      <c r="A109" s="26"/>
      <c r="B109" s="37"/>
      <c r="C109" s="40" t="s">
        <v>34</v>
      </c>
      <c r="D109" s="26" t="s">
        <v>27</v>
      </c>
      <c r="E109" s="28">
        <f t="shared" si="16"/>
        <v>164.77</v>
      </c>
      <c r="F109" s="28">
        <f t="shared" si="17"/>
        <v>138.28</v>
      </c>
      <c r="G109" s="52">
        <v>0</v>
      </c>
      <c r="H109" s="112"/>
      <c r="I109" s="112">
        <v>138.28</v>
      </c>
      <c r="J109" s="28">
        <f t="shared" si="18"/>
        <v>26.49</v>
      </c>
      <c r="K109" s="52">
        <v>0</v>
      </c>
      <c r="L109" s="52">
        <v>26.49</v>
      </c>
      <c r="M109" s="69"/>
      <c r="N109" s="69"/>
      <c r="O109" s="67"/>
    </row>
    <row r="110" spans="1:15" s="4" customFormat="1" ht="37.5" customHeight="1">
      <c r="A110" s="36" t="s">
        <v>124</v>
      </c>
      <c r="B110" s="45" t="s">
        <v>124</v>
      </c>
      <c r="C110" s="30" t="s">
        <v>10</v>
      </c>
      <c r="D110" s="31" t="s">
        <v>27</v>
      </c>
      <c r="E110" s="30">
        <f t="shared" si="16"/>
        <v>27.53</v>
      </c>
      <c r="F110" s="30">
        <f t="shared" si="17"/>
        <v>0</v>
      </c>
      <c r="G110" s="30">
        <f aca="true" t="shared" si="19" ref="G110:L110">SUM(G111:G113)</f>
        <v>0</v>
      </c>
      <c r="H110" s="30">
        <f t="shared" si="19"/>
        <v>0</v>
      </c>
      <c r="I110" s="30">
        <f t="shared" si="19"/>
        <v>0</v>
      </c>
      <c r="J110" s="30">
        <f t="shared" si="18"/>
        <v>27.53</v>
      </c>
      <c r="K110" s="30">
        <f t="shared" si="19"/>
        <v>15.530000000000001</v>
      </c>
      <c r="L110" s="30">
        <f t="shared" si="19"/>
        <v>12</v>
      </c>
      <c r="M110" s="31"/>
      <c r="N110" s="135"/>
      <c r="O110" s="59"/>
    </row>
    <row r="111" spans="1:15" s="4" customFormat="1" ht="19.5" customHeight="1">
      <c r="A111" s="36"/>
      <c r="B111" s="32" t="s">
        <v>125</v>
      </c>
      <c r="C111" s="40" t="s">
        <v>34</v>
      </c>
      <c r="D111" s="38" t="s">
        <v>27</v>
      </c>
      <c r="E111" s="28">
        <f t="shared" si="16"/>
        <v>12</v>
      </c>
      <c r="F111" s="28">
        <f t="shared" si="17"/>
        <v>0</v>
      </c>
      <c r="G111" s="40"/>
      <c r="H111" s="40"/>
      <c r="I111" s="40"/>
      <c r="J111" s="28">
        <f t="shared" si="18"/>
        <v>12</v>
      </c>
      <c r="K111" s="40">
        <v>0</v>
      </c>
      <c r="L111" s="40">
        <v>12</v>
      </c>
      <c r="M111" s="38" t="s">
        <v>126</v>
      </c>
      <c r="N111" s="62">
        <v>18907852839</v>
      </c>
      <c r="O111" s="51"/>
    </row>
    <row r="112" spans="1:15" s="4" customFormat="1" ht="19.5" customHeight="1">
      <c r="A112" s="36"/>
      <c r="B112" s="32" t="s">
        <v>127</v>
      </c>
      <c r="C112" s="40" t="s">
        <v>33</v>
      </c>
      <c r="D112" s="38" t="s">
        <v>27</v>
      </c>
      <c r="E112" s="28">
        <f t="shared" si="16"/>
        <v>13.33</v>
      </c>
      <c r="F112" s="28">
        <f t="shared" si="17"/>
        <v>0</v>
      </c>
      <c r="G112" s="40"/>
      <c r="H112" s="40"/>
      <c r="I112" s="40"/>
      <c r="J112" s="28">
        <f t="shared" si="18"/>
        <v>13.33</v>
      </c>
      <c r="K112" s="40">
        <v>13.33</v>
      </c>
      <c r="L112" s="40"/>
      <c r="M112" s="43" t="s">
        <v>128</v>
      </c>
      <c r="N112" s="60" t="s">
        <v>129</v>
      </c>
      <c r="O112" s="136"/>
    </row>
    <row r="113" spans="1:15" s="4" customFormat="1" ht="19.5" customHeight="1">
      <c r="A113" s="36"/>
      <c r="B113" s="34"/>
      <c r="C113" s="40" t="s">
        <v>34</v>
      </c>
      <c r="D113" s="38" t="s">
        <v>27</v>
      </c>
      <c r="E113" s="28">
        <f t="shared" si="16"/>
        <v>2.2</v>
      </c>
      <c r="F113" s="28">
        <f t="shared" si="17"/>
        <v>0</v>
      </c>
      <c r="G113" s="40"/>
      <c r="H113" s="40"/>
      <c r="I113" s="40"/>
      <c r="J113" s="28">
        <f t="shared" si="18"/>
        <v>2.2</v>
      </c>
      <c r="K113" s="40">
        <v>2.2</v>
      </c>
      <c r="L113" s="40"/>
      <c r="M113" s="38"/>
      <c r="N113" s="62"/>
      <c r="O113" s="52"/>
    </row>
    <row r="114" spans="1:15" s="9" customFormat="1" ht="19.5" customHeight="1">
      <c r="A114" s="85" t="s">
        <v>130</v>
      </c>
      <c r="B114" s="77" t="s">
        <v>130</v>
      </c>
      <c r="C114" s="78" t="s">
        <v>10</v>
      </c>
      <c r="D114" s="79"/>
      <c r="E114" s="30">
        <f t="shared" si="16"/>
        <v>550.44</v>
      </c>
      <c r="F114" s="30">
        <f t="shared" si="17"/>
        <v>264.94</v>
      </c>
      <c r="G114" s="78">
        <f>SUM(G115:G134)</f>
        <v>0</v>
      </c>
      <c r="H114" s="78">
        <f>SUM(H115:H134)</f>
        <v>0</v>
      </c>
      <c r="I114" s="78">
        <f>SUM(I115:I134)</f>
        <v>264.94</v>
      </c>
      <c r="J114" s="30">
        <f t="shared" si="18"/>
        <v>285.5</v>
      </c>
      <c r="K114" s="78">
        <f>SUM(K115:K134)</f>
        <v>33</v>
      </c>
      <c r="L114" s="78">
        <f>SUM(L115:L134)</f>
        <v>252.5</v>
      </c>
      <c r="M114" s="79"/>
      <c r="N114" s="79"/>
      <c r="O114" s="78"/>
    </row>
    <row r="115" spans="1:15" s="9" customFormat="1" ht="19.5" customHeight="1">
      <c r="A115" s="85"/>
      <c r="B115" s="97" t="s">
        <v>131</v>
      </c>
      <c r="C115" s="53" t="s">
        <v>33</v>
      </c>
      <c r="D115" s="38" t="s">
        <v>27</v>
      </c>
      <c r="E115" s="40">
        <f t="shared" si="16"/>
        <v>2.32</v>
      </c>
      <c r="F115" s="40">
        <f t="shared" si="17"/>
        <v>2.32</v>
      </c>
      <c r="G115" s="53">
        <v>0</v>
      </c>
      <c r="H115" s="53">
        <v>0</v>
      </c>
      <c r="I115" s="53">
        <v>2.32</v>
      </c>
      <c r="J115" s="40">
        <f t="shared" si="18"/>
        <v>0</v>
      </c>
      <c r="K115" s="53">
        <v>0</v>
      </c>
      <c r="L115" s="53">
        <v>0</v>
      </c>
      <c r="M115" s="134" t="s">
        <v>132</v>
      </c>
      <c r="N115" s="134">
        <v>13877500855</v>
      </c>
      <c r="O115" s="137"/>
    </row>
    <row r="116" spans="1:15" s="9" customFormat="1" ht="19.5" customHeight="1">
      <c r="A116" s="85"/>
      <c r="B116" s="98"/>
      <c r="C116" s="53" t="s">
        <v>22</v>
      </c>
      <c r="D116" s="96" t="s">
        <v>23</v>
      </c>
      <c r="E116" s="40">
        <f t="shared" si="16"/>
        <v>0.12</v>
      </c>
      <c r="F116" s="40">
        <f t="shared" si="17"/>
        <v>0.12</v>
      </c>
      <c r="G116" s="53"/>
      <c r="H116" s="53"/>
      <c r="I116" s="53">
        <v>0.12</v>
      </c>
      <c r="J116" s="40">
        <f t="shared" si="18"/>
        <v>0</v>
      </c>
      <c r="K116" s="53"/>
      <c r="L116" s="53"/>
      <c r="M116" s="138"/>
      <c r="N116" s="138"/>
      <c r="O116" s="103"/>
    </row>
    <row r="117" spans="1:15" s="10" customFormat="1" ht="19.5" customHeight="1">
      <c r="A117" s="85"/>
      <c r="B117" s="97" t="s">
        <v>133</v>
      </c>
      <c r="C117" s="53" t="s">
        <v>33</v>
      </c>
      <c r="D117" s="76" t="s">
        <v>27</v>
      </c>
      <c r="E117" s="40">
        <f aca="true" t="shared" si="20" ref="E117:E136">SUM(F117+J117)</f>
        <v>50</v>
      </c>
      <c r="F117" s="40">
        <f aca="true" t="shared" si="21" ref="F117:F136">SUM(G117:I117)</f>
        <v>30</v>
      </c>
      <c r="G117" s="53"/>
      <c r="H117" s="53">
        <v>0</v>
      </c>
      <c r="I117" s="53">
        <v>30</v>
      </c>
      <c r="J117" s="40">
        <f aca="true" t="shared" si="22" ref="J117:J136">SUM(K117:L117)</f>
        <v>20</v>
      </c>
      <c r="K117" s="53">
        <v>0</v>
      </c>
      <c r="L117" s="53">
        <v>20</v>
      </c>
      <c r="M117" s="134" t="s">
        <v>134</v>
      </c>
      <c r="N117" s="134">
        <v>15059298980</v>
      </c>
      <c r="O117" s="137"/>
    </row>
    <row r="118" spans="1:15" s="10" customFormat="1" ht="19.5" customHeight="1">
      <c r="A118" s="85"/>
      <c r="B118" s="99"/>
      <c r="C118" s="53" t="s">
        <v>34</v>
      </c>
      <c r="D118" s="76" t="s">
        <v>27</v>
      </c>
      <c r="E118" s="40">
        <f t="shared" si="20"/>
        <v>130</v>
      </c>
      <c r="F118" s="40">
        <f t="shared" si="21"/>
        <v>50</v>
      </c>
      <c r="G118" s="53"/>
      <c r="H118" s="53">
        <v>0</v>
      </c>
      <c r="I118" s="53">
        <v>50</v>
      </c>
      <c r="J118" s="40">
        <f t="shared" si="22"/>
        <v>80</v>
      </c>
      <c r="K118" s="53">
        <v>0</v>
      </c>
      <c r="L118" s="53">
        <v>80</v>
      </c>
      <c r="M118" s="96"/>
      <c r="N118" s="96"/>
      <c r="O118" s="103"/>
    </row>
    <row r="119" spans="1:15" s="9" customFormat="1" ht="19.5" customHeight="1">
      <c r="A119" s="85"/>
      <c r="B119" s="100" t="s">
        <v>135</v>
      </c>
      <c r="C119" s="53" t="s">
        <v>28</v>
      </c>
      <c r="D119" s="96" t="s">
        <v>27</v>
      </c>
      <c r="E119" s="40">
        <f t="shared" si="20"/>
        <v>0.1</v>
      </c>
      <c r="F119" s="40">
        <f t="shared" si="21"/>
        <v>0</v>
      </c>
      <c r="G119" s="53"/>
      <c r="H119" s="53"/>
      <c r="I119" s="53"/>
      <c r="J119" s="40">
        <f t="shared" si="22"/>
        <v>0.1</v>
      </c>
      <c r="K119" s="53">
        <v>0</v>
      </c>
      <c r="L119" s="53">
        <v>0.1</v>
      </c>
      <c r="M119" s="134" t="s">
        <v>136</v>
      </c>
      <c r="N119" s="134">
        <v>15977557277</v>
      </c>
      <c r="O119" s="137"/>
    </row>
    <row r="120" spans="1:15" s="9" customFormat="1" ht="19.5" customHeight="1">
      <c r="A120" s="85"/>
      <c r="B120" s="101"/>
      <c r="C120" s="53" t="s">
        <v>137</v>
      </c>
      <c r="D120" s="96" t="s">
        <v>27</v>
      </c>
      <c r="E120" s="40">
        <f t="shared" si="20"/>
        <v>0.06</v>
      </c>
      <c r="F120" s="40">
        <f t="shared" si="21"/>
        <v>0</v>
      </c>
      <c r="G120" s="53"/>
      <c r="H120" s="53"/>
      <c r="I120" s="53"/>
      <c r="J120" s="40">
        <f t="shared" si="22"/>
        <v>0.06</v>
      </c>
      <c r="K120" s="53">
        <v>0</v>
      </c>
      <c r="L120" s="53">
        <v>0.06</v>
      </c>
      <c r="M120" s="138"/>
      <c r="N120" s="138"/>
      <c r="O120" s="139"/>
    </row>
    <row r="121" spans="1:15" s="9" customFormat="1" ht="19.5" customHeight="1">
      <c r="A121" s="85"/>
      <c r="B121" s="101"/>
      <c r="C121" s="53" t="s">
        <v>22</v>
      </c>
      <c r="D121" s="96" t="s">
        <v>23</v>
      </c>
      <c r="E121" s="40">
        <f t="shared" si="20"/>
        <v>14.84</v>
      </c>
      <c r="F121" s="40">
        <f t="shared" si="21"/>
        <v>0</v>
      </c>
      <c r="G121" s="53"/>
      <c r="H121" s="53"/>
      <c r="I121" s="53"/>
      <c r="J121" s="40">
        <f t="shared" si="22"/>
        <v>14.84</v>
      </c>
      <c r="K121" s="53">
        <v>0</v>
      </c>
      <c r="L121" s="53">
        <v>14.84</v>
      </c>
      <c r="M121" s="138"/>
      <c r="N121" s="138"/>
      <c r="O121" s="139"/>
    </row>
    <row r="122" spans="1:15" s="9" customFormat="1" ht="19.5" customHeight="1">
      <c r="A122" s="85"/>
      <c r="B122" s="101"/>
      <c r="C122" s="53" t="s">
        <v>35</v>
      </c>
      <c r="D122" s="96" t="s">
        <v>27</v>
      </c>
      <c r="E122" s="40">
        <f t="shared" si="20"/>
        <v>1.5</v>
      </c>
      <c r="F122" s="40">
        <f t="shared" si="21"/>
        <v>0</v>
      </c>
      <c r="G122" s="53"/>
      <c r="H122" s="53"/>
      <c r="I122" s="53"/>
      <c r="J122" s="40">
        <f t="shared" si="22"/>
        <v>1.5</v>
      </c>
      <c r="K122" s="53">
        <v>0</v>
      </c>
      <c r="L122" s="53">
        <v>1.5</v>
      </c>
      <c r="M122" s="138"/>
      <c r="N122" s="138"/>
      <c r="O122" s="139"/>
    </row>
    <row r="123" spans="1:15" s="9" customFormat="1" ht="19.5" customHeight="1">
      <c r="A123" s="85"/>
      <c r="B123" s="101"/>
      <c r="C123" s="53" t="s">
        <v>36</v>
      </c>
      <c r="D123" s="96" t="s">
        <v>27</v>
      </c>
      <c r="E123" s="40">
        <f t="shared" si="20"/>
        <v>3.5</v>
      </c>
      <c r="F123" s="40">
        <f t="shared" si="21"/>
        <v>0</v>
      </c>
      <c r="G123" s="53"/>
      <c r="H123" s="53"/>
      <c r="I123" s="53"/>
      <c r="J123" s="40">
        <f t="shared" si="22"/>
        <v>3.5</v>
      </c>
      <c r="K123" s="53">
        <v>0</v>
      </c>
      <c r="L123" s="53">
        <v>3.5</v>
      </c>
      <c r="M123" s="138"/>
      <c r="N123" s="138"/>
      <c r="O123" s="139"/>
    </row>
    <row r="124" spans="1:15" s="9" customFormat="1" ht="19.5" customHeight="1">
      <c r="A124" s="85"/>
      <c r="B124" s="102"/>
      <c r="C124" s="53" t="s">
        <v>138</v>
      </c>
      <c r="D124" s="96" t="s">
        <v>23</v>
      </c>
      <c r="E124" s="40">
        <f t="shared" si="20"/>
        <v>0.5</v>
      </c>
      <c r="F124" s="40">
        <f t="shared" si="21"/>
        <v>0</v>
      </c>
      <c r="G124" s="53"/>
      <c r="H124" s="53"/>
      <c r="I124" s="53"/>
      <c r="J124" s="40">
        <f t="shared" si="22"/>
        <v>0.5</v>
      </c>
      <c r="K124" s="53">
        <v>0</v>
      </c>
      <c r="L124" s="53">
        <v>0.5</v>
      </c>
      <c r="M124" s="96"/>
      <c r="N124" s="96"/>
      <c r="O124" s="103"/>
    </row>
    <row r="125" spans="1:15" s="9" customFormat="1" ht="19.5" customHeight="1">
      <c r="A125" s="85"/>
      <c r="B125" s="97" t="s">
        <v>139</v>
      </c>
      <c r="C125" s="103" t="s">
        <v>33</v>
      </c>
      <c r="D125" s="76" t="s">
        <v>27</v>
      </c>
      <c r="E125" s="40">
        <f t="shared" si="20"/>
        <v>55</v>
      </c>
      <c r="F125" s="40">
        <f t="shared" si="21"/>
        <v>40</v>
      </c>
      <c r="G125" s="53">
        <v>0</v>
      </c>
      <c r="H125" s="53">
        <v>0</v>
      </c>
      <c r="I125" s="53">
        <v>40</v>
      </c>
      <c r="J125" s="40">
        <f t="shared" si="22"/>
        <v>15</v>
      </c>
      <c r="K125" s="53"/>
      <c r="L125" s="53">
        <v>15</v>
      </c>
      <c r="M125" s="134" t="s">
        <v>140</v>
      </c>
      <c r="N125" s="134">
        <v>18377592038</v>
      </c>
      <c r="O125" s="137"/>
    </row>
    <row r="126" spans="1:15" s="9" customFormat="1" ht="19.5" customHeight="1">
      <c r="A126" s="85"/>
      <c r="B126" s="98"/>
      <c r="C126" s="103" t="s">
        <v>34</v>
      </c>
      <c r="D126" s="76" t="s">
        <v>27</v>
      </c>
      <c r="E126" s="40">
        <f t="shared" si="20"/>
        <v>30</v>
      </c>
      <c r="F126" s="40">
        <f t="shared" si="21"/>
        <v>20</v>
      </c>
      <c r="G126" s="53">
        <v>0</v>
      </c>
      <c r="H126" s="53">
        <v>0</v>
      </c>
      <c r="I126" s="53">
        <v>20</v>
      </c>
      <c r="J126" s="40">
        <f t="shared" si="22"/>
        <v>10</v>
      </c>
      <c r="K126" s="53"/>
      <c r="L126" s="53">
        <v>10</v>
      </c>
      <c r="M126" s="138"/>
      <c r="N126" s="138"/>
      <c r="O126" s="139"/>
    </row>
    <row r="127" spans="1:15" s="9" customFormat="1" ht="19.5" customHeight="1">
      <c r="A127" s="85"/>
      <c r="B127" s="98"/>
      <c r="C127" s="103" t="s">
        <v>36</v>
      </c>
      <c r="D127" s="76" t="s">
        <v>27</v>
      </c>
      <c r="E127" s="40">
        <f t="shared" si="20"/>
        <v>2.5</v>
      </c>
      <c r="F127" s="40">
        <f t="shared" si="21"/>
        <v>0.5</v>
      </c>
      <c r="G127" s="53"/>
      <c r="H127" s="53">
        <v>0</v>
      </c>
      <c r="I127" s="53">
        <v>0.5</v>
      </c>
      <c r="J127" s="40">
        <f t="shared" si="22"/>
        <v>2</v>
      </c>
      <c r="K127" s="53"/>
      <c r="L127" s="53">
        <v>2</v>
      </c>
      <c r="M127" s="138"/>
      <c r="N127" s="138"/>
      <c r="O127" s="139"/>
    </row>
    <row r="128" spans="1:15" s="9" customFormat="1" ht="19.5" customHeight="1">
      <c r="A128" s="85"/>
      <c r="B128" s="99"/>
      <c r="C128" s="103" t="s">
        <v>35</v>
      </c>
      <c r="D128" s="76" t="s">
        <v>27</v>
      </c>
      <c r="E128" s="40">
        <f t="shared" si="20"/>
        <v>3</v>
      </c>
      <c r="F128" s="40">
        <f t="shared" si="21"/>
        <v>3</v>
      </c>
      <c r="G128" s="53"/>
      <c r="H128" s="53">
        <v>0</v>
      </c>
      <c r="I128" s="53">
        <v>3</v>
      </c>
      <c r="J128" s="40">
        <f t="shared" si="22"/>
        <v>0</v>
      </c>
      <c r="K128" s="53"/>
      <c r="L128" s="53">
        <v>0</v>
      </c>
      <c r="M128" s="96"/>
      <c r="N128" s="96"/>
      <c r="O128" s="103"/>
    </row>
    <row r="129" spans="1:15" s="9" customFormat="1" ht="19.5" customHeight="1">
      <c r="A129" s="85"/>
      <c r="B129" s="97" t="s">
        <v>141</v>
      </c>
      <c r="C129" s="53" t="s">
        <v>33</v>
      </c>
      <c r="D129" s="76" t="s">
        <v>27</v>
      </c>
      <c r="E129" s="40">
        <f t="shared" si="20"/>
        <v>35</v>
      </c>
      <c r="F129" s="40">
        <f t="shared" si="21"/>
        <v>35</v>
      </c>
      <c r="G129" s="53"/>
      <c r="H129" s="53">
        <v>0</v>
      </c>
      <c r="I129" s="53">
        <v>35</v>
      </c>
      <c r="J129" s="40">
        <f t="shared" si="22"/>
        <v>0</v>
      </c>
      <c r="K129" s="53">
        <v>0</v>
      </c>
      <c r="L129" s="53"/>
      <c r="M129" s="134" t="s">
        <v>142</v>
      </c>
      <c r="N129" s="134">
        <v>18978579165</v>
      </c>
      <c r="O129" s="137"/>
    </row>
    <row r="130" spans="1:15" s="9" customFormat="1" ht="19.5" customHeight="1">
      <c r="A130" s="85"/>
      <c r="B130" s="99"/>
      <c r="C130" s="53" t="s">
        <v>34</v>
      </c>
      <c r="D130" s="76" t="s">
        <v>27</v>
      </c>
      <c r="E130" s="40">
        <f t="shared" si="20"/>
        <v>28</v>
      </c>
      <c r="F130" s="40">
        <f t="shared" si="21"/>
        <v>28</v>
      </c>
      <c r="G130" s="53"/>
      <c r="H130" s="53">
        <v>0</v>
      </c>
      <c r="I130" s="53">
        <v>28</v>
      </c>
      <c r="J130" s="40">
        <f t="shared" si="22"/>
        <v>0</v>
      </c>
      <c r="K130" s="53">
        <v>0</v>
      </c>
      <c r="L130" s="53"/>
      <c r="M130" s="96"/>
      <c r="N130" s="96"/>
      <c r="O130" s="103"/>
    </row>
    <row r="131" spans="1:15" s="9" customFormat="1" ht="19.5" customHeight="1">
      <c r="A131" s="85"/>
      <c r="B131" s="97" t="s">
        <v>143</v>
      </c>
      <c r="C131" s="53" t="s">
        <v>108</v>
      </c>
      <c r="D131" s="76" t="s">
        <v>27</v>
      </c>
      <c r="E131" s="40">
        <f t="shared" si="20"/>
        <v>10</v>
      </c>
      <c r="F131" s="40">
        <f t="shared" si="21"/>
        <v>10</v>
      </c>
      <c r="G131" s="53"/>
      <c r="H131" s="53"/>
      <c r="I131" s="53">
        <v>10</v>
      </c>
      <c r="J131" s="40">
        <f t="shared" si="22"/>
        <v>0</v>
      </c>
      <c r="K131" s="53"/>
      <c r="L131" s="53"/>
      <c r="M131" s="134" t="s">
        <v>144</v>
      </c>
      <c r="N131" s="134">
        <v>13768988972</v>
      </c>
      <c r="O131" s="137"/>
    </row>
    <row r="132" spans="1:15" s="9" customFormat="1" ht="19.5" customHeight="1">
      <c r="A132" s="85"/>
      <c r="B132" s="98"/>
      <c r="C132" s="53" t="s">
        <v>33</v>
      </c>
      <c r="D132" s="76" t="s">
        <v>27</v>
      </c>
      <c r="E132" s="40">
        <f t="shared" si="20"/>
        <v>6</v>
      </c>
      <c r="F132" s="40">
        <f t="shared" si="21"/>
        <v>0</v>
      </c>
      <c r="G132" s="53"/>
      <c r="H132" s="53"/>
      <c r="I132" s="53"/>
      <c r="J132" s="40">
        <f t="shared" si="22"/>
        <v>6</v>
      </c>
      <c r="K132" s="53">
        <v>0</v>
      </c>
      <c r="L132" s="53">
        <v>6</v>
      </c>
      <c r="M132" s="138"/>
      <c r="N132" s="138"/>
      <c r="O132" s="139"/>
    </row>
    <row r="133" spans="1:15" s="9" customFormat="1" ht="19.5" customHeight="1">
      <c r="A133" s="85"/>
      <c r="B133" s="99"/>
      <c r="C133" s="53" t="s">
        <v>34</v>
      </c>
      <c r="D133" s="76" t="s">
        <v>27</v>
      </c>
      <c r="E133" s="40">
        <f t="shared" si="20"/>
        <v>99</v>
      </c>
      <c r="F133" s="40">
        <f t="shared" si="21"/>
        <v>0</v>
      </c>
      <c r="G133" s="53"/>
      <c r="H133" s="53"/>
      <c r="I133" s="53"/>
      <c r="J133" s="40">
        <f t="shared" si="22"/>
        <v>99</v>
      </c>
      <c r="K133" s="53">
        <v>0</v>
      </c>
      <c r="L133" s="53">
        <v>99</v>
      </c>
      <c r="M133" s="96"/>
      <c r="N133" s="96"/>
      <c r="O133" s="103"/>
    </row>
    <row r="134" spans="1:15" s="9" customFormat="1" ht="27" customHeight="1">
      <c r="A134" s="85"/>
      <c r="B134" s="95" t="s">
        <v>145</v>
      </c>
      <c r="C134" s="53" t="s">
        <v>34</v>
      </c>
      <c r="D134" s="76" t="s">
        <v>27</v>
      </c>
      <c r="E134" s="40">
        <f t="shared" si="20"/>
        <v>79</v>
      </c>
      <c r="F134" s="40">
        <f t="shared" si="21"/>
        <v>46</v>
      </c>
      <c r="G134" s="53"/>
      <c r="H134" s="53"/>
      <c r="I134" s="53">
        <v>46</v>
      </c>
      <c r="J134" s="40">
        <f t="shared" si="22"/>
        <v>33</v>
      </c>
      <c r="K134" s="53">
        <v>33</v>
      </c>
      <c r="L134" s="53"/>
      <c r="M134" s="76" t="s">
        <v>144</v>
      </c>
      <c r="N134" s="76">
        <v>13768988972</v>
      </c>
      <c r="O134" s="53"/>
    </row>
    <row r="135" spans="1:15" s="11" customFormat="1" ht="19.5" customHeight="1">
      <c r="A135" s="24" t="s">
        <v>146</v>
      </c>
      <c r="B135" s="140" t="s">
        <v>146</v>
      </c>
      <c r="C135" s="141" t="s">
        <v>147</v>
      </c>
      <c r="D135" s="142"/>
      <c r="E135" s="156">
        <f t="shared" si="20"/>
        <v>2018.29</v>
      </c>
      <c r="F135" s="156">
        <f t="shared" si="21"/>
        <v>1175.92</v>
      </c>
      <c r="G135" s="157">
        <f>SUM(G136:G159)</f>
        <v>230</v>
      </c>
      <c r="H135" s="157">
        <f>SUM(H136:H159)</f>
        <v>53</v>
      </c>
      <c r="I135" s="157">
        <f>SUM(I136:I159)</f>
        <v>892.9200000000001</v>
      </c>
      <c r="J135" s="156">
        <f t="shared" si="22"/>
        <v>842.37</v>
      </c>
      <c r="K135" s="157">
        <f>SUM(K136:K159)</f>
        <v>179</v>
      </c>
      <c r="L135" s="157">
        <f>SUM(L136:L159)</f>
        <v>663.37</v>
      </c>
      <c r="M135" s="159"/>
      <c r="N135" s="160"/>
      <c r="O135" s="161"/>
    </row>
    <row r="136" spans="1:15" s="10" customFormat="1" ht="19.5" customHeight="1">
      <c r="A136" s="25"/>
      <c r="B136" s="97" t="s">
        <v>148</v>
      </c>
      <c r="C136" s="53" t="s">
        <v>34</v>
      </c>
      <c r="D136" s="76" t="s">
        <v>27</v>
      </c>
      <c r="E136" s="40">
        <f t="shared" si="20"/>
        <v>130</v>
      </c>
      <c r="F136" s="40">
        <f t="shared" si="21"/>
        <v>80</v>
      </c>
      <c r="G136" s="53">
        <v>80</v>
      </c>
      <c r="H136" s="53"/>
      <c r="I136" s="53"/>
      <c r="J136" s="40">
        <f t="shared" si="22"/>
        <v>50</v>
      </c>
      <c r="K136" s="53">
        <v>50</v>
      </c>
      <c r="L136" s="53"/>
      <c r="M136" s="76" t="s">
        <v>149</v>
      </c>
      <c r="N136" s="76">
        <v>15177075005</v>
      </c>
      <c r="O136" s="137"/>
    </row>
    <row r="137" spans="1:15" s="10" customFormat="1" ht="19.5" customHeight="1">
      <c r="A137" s="25"/>
      <c r="B137" s="98"/>
      <c r="C137" s="103" t="s">
        <v>22</v>
      </c>
      <c r="D137" s="96" t="s">
        <v>27</v>
      </c>
      <c r="E137" s="40">
        <f aca="true" t="shared" si="23" ref="E137:E161">SUM(F137+J137)</f>
        <v>0</v>
      </c>
      <c r="F137" s="40">
        <f aca="true" t="shared" si="24" ref="F137:F161">SUM(G137:I137)</f>
        <v>0</v>
      </c>
      <c r="G137" s="103"/>
      <c r="H137" s="103"/>
      <c r="I137" s="103"/>
      <c r="J137" s="40">
        <f aca="true" t="shared" si="25" ref="J137:J161">SUM(K137:L137)</f>
        <v>0</v>
      </c>
      <c r="K137" s="103"/>
      <c r="L137" s="103"/>
      <c r="M137" s="76"/>
      <c r="N137" s="76"/>
      <c r="O137" s="103"/>
    </row>
    <row r="138" spans="1:15" s="10" customFormat="1" ht="19.5" customHeight="1">
      <c r="A138" s="25"/>
      <c r="B138" s="97" t="s">
        <v>150</v>
      </c>
      <c r="C138" s="53" t="s">
        <v>34</v>
      </c>
      <c r="D138" s="96" t="s">
        <v>27</v>
      </c>
      <c r="E138" s="40">
        <f t="shared" si="23"/>
        <v>110</v>
      </c>
      <c r="F138" s="40">
        <f t="shared" si="24"/>
        <v>0</v>
      </c>
      <c r="G138" s="53"/>
      <c r="H138" s="53"/>
      <c r="I138" s="53"/>
      <c r="J138" s="40">
        <f t="shared" si="25"/>
        <v>110</v>
      </c>
      <c r="K138" s="53">
        <v>110</v>
      </c>
      <c r="L138" s="53"/>
      <c r="M138" s="76" t="s">
        <v>151</v>
      </c>
      <c r="N138" s="76">
        <v>13977618400</v>
      </c>
      <c r="O138" s="137"/>
    </row>
    <row r="139" spans="1:15" s="10" customFormat="1" ht="19.5" customHeight="1">
      <c r="A139" s="25"/>
      <c r="B139" s="99"/>
      <c r="C139" s="53" t="s">
        <v>22</v>
      </c>
      <c r="D139" s="96" t="s">
        <v>27</v>
      </c>
      <c r="E139" s="40">
        <f t="shared" si="23"/>
        <v>7</v>
      </c>
      <c r="F139" s="40">
        <f t="shared" si="24"/>
        <v>0</v>
      </c>
      <c r="G139" s="103"/>
      <c r="H139" s="103"/>
      <c r="I139" s="103"/>
      <c r="J139" s="40">
        <f t="shared" si="25"/>
        <v>7</v>
      </c>
      <c r="K139" s="103">
        <v>7</v>
      </c>
      <c r="L139" s="103"/>
      <c r="M139" s="76"/>
      <c r="N139" s="76"/>
      <c r="O139" s="103"/>
    </row>
    <row r="140" spans="1:15" s="10" customFormat="1" ht="19.5" customHeight="1">
      <c r="A140" s="25"/>
      <c r="B140" s="94" t="s">
        <v>152</v>
      </c>
      <c r="C140" s="55" t="s">
        <v>34</v>
      </c>
      <c r="D140" s="96" t="s">
        <v>27</v>
      </c>
      <c r="E140" s="40">
        <f t="shared" si="23"/>
        <v>365</v>
      </c>
      <c r="F140" s="40">
        <f t="shared" si="24"/>
        <v>365</v>
      </c>
      <c r="G140" s="55"/>
      <c r="H140" s="55"/>
      <c r="I140" s="55">
        <v>365</v>
      </c>
      <c r="J140" s="40">
        <f t="shared" si="25"/>
        <v>0</v>
      </c>
      <c r="K140" s="55"/>
      <c r="L140" s="55"/>
      <c r="M140" s="26" t="s">
        <v>153</v>
      </c>
      <c r="N140" s="26">
        <v>13607761659</v>
      </c>
      <c r="O140" s="55"/>
    </row>
    <row r="141" spans="1:15" s="10" customFormat="1" ht="19.5" customHeight="1">
      <c r="A141" s="143"/>
      <c r="B141" s="144" t="s">
        <v>154</v>
      </c>
      <c r="C141" s="103" t="s">
        <v>22</v>
      </c>
      <c r="D141" s="76" t="s">
        <v>27</v>
      </c>
      <c r="E141" s="40">
        <f t="shared" si="23"/>
        <v>30.1</v>
      </c>
      <c r="F141" s="40">
        <f t="shared" si="24"/>
        <v>30.1</v>
      </c>
      <c r="G141" s="53"/>
      <c r="H141" s="53"/>
      <c r="I141" s="53">
        <v>30.1</v>
      </c>
      <c r="J141" s="40">
        <f t="shared" si="25"/>
        <v>0</v>
      </c>
      <c r="K141" s="53"/>
      <c r="L141" s="53"/>
      <c r="M141" s="76" t="s">
        <v>155</v>
      </c>
      <c r="N141" s="76">
        <v>15878660115</v>
      </c>
      <c r="O141" s="53"/>
    </row>
    <row r="142" spans="1:15" s="10" customFormat="1" ht="19.5" customHeight="1">
      <c r="A142" s="143"/>
      <c r="B142" s="145"/>
      <c r="C142" s="53" t="s">
        <v>34</v>
      </c>
      <c r="D142" s="96" t="s">
        <v>27</v>
      </c>
      <c r="E142" s="40">
        <f t="shared" si="23"/>
        <v>3.32</v>
      </c>
      <c r="F142" s="40">
        <f t="shared" si="24"/>
        <v>3.32</v>
      </c>
      <c r="G142" s="53"/>
      <c r="H142" s="53"/>
      <c r="I142" s="53">
        <v>3.32</v>
      </c>
      <c r="J142" s="40">
        <f t="shared" si="25"/>
        <v>0</v>
      </c>
      <c r="K142" s="53"/>
      <c r="L142" s="53"/>
      <c r="M142" s="76"/>
      <c r="N142" s="76"/>
      <c r="O142" s="53"/>
    </row>
    <row r="143" spans="1:15" s="10" customFormat="1" ht="19.5" customHeight="1">
      <c r="A143" s="25"/>
      <c r="B143" s="97" t="s">
        <v>156</v>
      </c>
      <c r="C143" s="53" t="s">
        <v>34</v>
      </c>
      <c r="D143" s="96" t="s">
        <v>157</v>
      </c>
      <c r="E143" s="40">
        <f t="shared" si="23"/>
        <v>173.8</v>
      </c>
      <c r="F143" s="40">
        <f t="shared" si="24"/>
        <v>144.5</v>
      </c>
      <c r="G143" s="53"/>
      <c r="H143" s="53" t="s">
        <v>158</v>
      </c>
      <c r="I143" s="53">
        <v>144.5</v>
      </c>
      <c r="J143" s="40">
        <f t="shared" si="25"/>
        <v>29.3</v>
      </c>
      <c r="K143" s="53" t="s">
        <v>158</v>
      </c>
      <c r="L143" s="53">
        <v>29.3</v>
      </c>
      <c r="M143" s="134" t="s">
        <v>159</v>
      </c>
      <c r="N143" s="134">
        <v>15677625513</v>
      </c>
      <c r="O143" s="137"/>
    </row>
    <row r="144" spans="1:15" s="10" customFormat="1" ht="19.5" customHeight="1">
      <c r="A144" s="25"/>
      <c r="B144" s="99"/>
      <c r="C144" s="53" t="s">
        <v>33</v>
      </c>
      <c r="D144" s="96" t="s">
        <v>157</v>
      </c>
      <c r="E144" s="40">
        <f t="shared" si="23"/>
        <v>74.7</v>
      </c>
      <c r="F144" s="40">
        <f t="shared" si="24"/>
        <v>65</v>
      </c>
      <c r="G144" s="53"/>
      <c r="H144" s="53" t="s">
        <v>158</v>
      </c>
      <c r="I144" s="53">
        <v>65</v>
      </c>
      <c r="J144" s="40">
        <f t="shared" si="25"/>
        <v>9.7</v>
      </c>
      <c r="K144" s="53" t="s">
        <v>158</v>
      </c>
      <c r="L144" s="53">
        <v>9.7</v>
      </c>
      <c r="M144" s="96"/>
      <c r="N144" s="96"/>
      <c r="O144" s="103"/>
    </row>
    <row r="145" spans="1:15" s="10" customFormat="1" ht="19.5" customHeight="1">
      <c r="A145" s="25"/>
      <c r="B145" s="97" t="s">
        <v>160</v>
      </c>
      <c r="C145" s="103" t="s">
        <v>33</v>
      </c>
      <c r="D145" s="96" t="s">
        <v>27</v>
      </c>
      <c r="E145" s="40">
        <f t="shared" si="23"/>
        <v>17.02</v>
      </c>
      <c r="F145" s="40">
        <f t="shared" si="24"/>
        <v>0</v>
      </c>
      <c r="G145" s="53"/>
      <c r="H145" s="53"/>
      <c r="I145" s="53"/>
      <c r="J145" s="40">
        <f t="shared" si="25"/>
        <v>17.02</v>
      </c>
      <c r="K145" s="53" t="s">
        <v>158</v>
      </c>
      <c r="L145" s="53">
        <v>17.02</v>
      </c>
      <c r="M145" s="162" t="s">
        <v>161</v>
      </c>
      <c r="N145" s="76">
        <v>13877858405</v>
      </c>
      <c r="O145" s="53"/>
    </row>
    <row r="146" spans="1:15" s="10" customFormat="1" ht="19.5" customHeight="1">
      <c r="A146" s="25"/>
      <c r="B146" s="99"/>
      <c r="C146" s="53" t="s">
        <v>34</v>
      </c>
      <c r="D146" s="76" t="s">
        <v>27</v>
      </c>
      <c r="E146" s="40">
        <f t="shared" si="23"/>
        <v>20.35</v>
      </c>
      <c r="F146" s="40">
        <f t="shared" si="24"/>
        <v>0</v>
      </c>
      <c r="G146" s="53"/>
      <c r="H146" s="53"/>
      <c r="I146" s="53"/>
      <c r="J146" s="40">
        <f t="shared" si="25"/>
        <v>20.35</v>
      </c>
      <c r="K146" s="53" t="s">
        <v>158</v>
      </c>
      <c r="L146" s="53">
        <v>20.35</v>
      </c>
      <c r="M146" s="162"/>
      <c r="N146" s="76"/>
      <c r="O146" s="53"/>
    </row>
    <row r="147" spans="1:15" s="10" customFormat="1" ht="27" customHeight="1">
      <c r="A147" s="25"/>
      <c r="B147" s="146" t="s">
        <v>162</v>
      </c>
      <c r="C147" s="53" t="s">
        <v>163</v>
      </c>
      <c r="D147" s="76" t="s">
        <v>27</v>
      </c>
      <c r="E147" s="40">
        <f t="shared" si="23"/>
        <v>8</v>
      </c>
      <c r="F147" s="40">
        <f t="shared" si="24"/>
        <v>0</v>
      </c>
      <c r="G147" s="53"/>
      <c r="H147" s="53"/>
      <c r="I147" s="53"/>
      <c r="J147" s="40">
        <f t="shared" si="25"/>
        <v>8</v>
      </c>
      <c r="K147" s="53"/>
      <c r="L147" s="53">
        <v>8</v>
      </c>
      <c r="M147" s="26" t="s">
        <v>164</v>
      </c>
      <c r="N147" s="26">
        <v>13788520991</v>
      </c>
      <c r="O147" s="53"/>
    </row>
    <row r="148" spans="1:15" s="10" customFormat="1" ht="27" customHeight="1">
      <c r="A148" s="25"/>
      <c r="B148" s="94" t="s">
        <v>165</v>
      </c>
      <c r="C148" s="103" t="s">
        <v>33</v>
      </c>
      <c r="D148" s="85" t="s">
        <v>27</v>
      </c>
      <c r="E148" s="40">
        <f t="shared" si="23"/>
        <v>45</v>
      </c>
      <c r="F148" s="40">
        <f t="shared" si="24"/>
        <v>0</v>
      </c>
      <c r="G148" s="55"/>
      <c r="H148" s="55"/>
      <c r="I148" s="55"/>
      <c r="J148" s="40">
        <f t="shared" si="25"/>
        <v>45</v>
      </c>
      <c r="K148" s="55"/>
      <c r="L148" s="55">
        <v>45</v>
      </c>
      <c r="M148" s="85" t="s">
        <v>166</v>
      </c>
      <c r="N148" s="85">
        <v>18977670909</v>
      </c>
      <c r="O148" s="55"/>
    </row>
    <row r="149" spans="1:15" s="10" customFormat="1" ht="27" customHeight="1">
      <c r="A149" s="25"/>
      <c r="B149" s="95" t="s">
        <v>167</v>
      </c>
      <c r="C149" s="147" t="s">
        <v>168</v>
      </c>
      <c r="D149" s="148" t="s">
        <v>27</v>
      </c>
      <c r="E149" s="40">
        <f t="shared" si="23"/>
        <v>162</v>
      </c>
      <c r="F149" s="40">
        <f t="shared" si="24"/>
        <v>80</v>
      </c>
      <c r="G149" s="147"/>
      <c r="H149" s="147">
        <v>10</v>
      </c>
      <c r="I149" s="147">
        <v>70</v>
      </c>
      <c r="J149" s="40">
        <f t="shared" si="25"/>
        <v>82</v>
      </c>
      <c r="K149" s="147"/>
      <c r="L149" s="147">
        <v>82</v>
      </c>
      <c r="M149" s="148" t="s">
        <v>169</v>
      </c>
      <c r="N149" s="148">
        <v>18377668108</v>
      </c>
      <c r="O149" s="147"/>
    </row>
    <row r="150" spans="1:15" s="10" customFormat="1" ht="30" customHeight="1">
      <c r="A150" s="25"/>
      <c r="B150" s="92" t="s">
        <v>170</v>
      </c>
      <c r="C150" s="149" t="s">
        <v>34</v>
      </c>
      <c r="D150" s="150" t="s">
        <v>27</v>
      </c>
      <c r="E150" s="40">
        <f t="shared" si="23"/>
        <v>120</v>
      </c>
      <c r="F150" s="40">
        <f t="shared" si="24"/>
        <v>90</v>
      </c>
      <c r="G150" s="55"/>
      <c r="H150" s="55"/>
      <c r="I150" s="55">
        <v>90</v>
      </c>
      <c r="J150" s="40">
        <f t="shared" si="25"/>
        <v>30</v>
      </c>
      <c r="K150" s="55"/>
      <c r="L150" s="55">
        <v>30</v>
      </c>
      <c r="M150" s="163" t="s">
        <v>171</v>
      </c>
      <c r="N150" s="163">
        <v>19176095611</v>
      </c>
      <c r="O150" s="164"/>
    </row>
    <row r="151" spans="1:15" s="10" customFormat="1" ht="30" customHeight="1">
      <c r="A151" s="25"/>
      <c r="B151" s="97" t="s">
        <v>172</v>
      </c>
      <c r="C151" s="149" t="s">
        <v>34</v>
      </c>
      <c r="D151" s="150" t="s">
        <v>27</v>
      </c>
      <c r="E151" s="40">
        <f t="shared" si="23"/>
        <v>242</v>
      </c>
      <c r="F151" s="40">
        <f t="shared" si="24"/>
        <v>137</v>
      </c>
      <c r="G151" s="53"/>
      <c r="H151" s="53">
        <v>37</v>
      </c>
      <c r="I151" s="53">
        <v>100</v>
      </c>
      <c r="J151" s="40">
        <f t="shared" si="25"/>
        <v>105</v>
      </c>
      <c r="K151" s="53"/>
      <c r="L151" s="53">
        <v>105</v>
      </c>
      <c r="M151" s="134" t="s">
        <v>173</v>
      </c>
      <c r="N151" s="134">
        <v>15077614188</v>
      </c>
      <c r="O151" s="137"/>
    </row>
    <row r="152" spans="1:15" s="10" customFormat="1" ht="28.5" customHeight="1">
      <c r="A152" s="25"/>
      <c r="B152" s="97" t="s">
        <v>174</v>
      </c>
      <c r="C152" s="149" t="s">
        <v>34</v>
      </c>
      <c r="D152" s="150" t="s">
        <v>27</v>
      </c>
      <c r="E152" s="40">
        <f t="shared" si="23"/>
        <v>375</v>
      </c>
      <c r="F152" s="40">
        <f t="shared" si="24"/>
        <v>150</v>
      </c>
      <c r="G152" s="103">
        <v>150</v>
      </c>
      <c r="H152" s="103"/>
      <c r="I152" s="103"/>
      <c r="J152" s="40">
        <f t="shared" si="25"/>
        <v>225</v>
      </c>
      <c r="K152" s="103"/>
      <c r="L152" s="103">
        <v>225</v>
      </c>
      <c r="M152" s="134" t="s">
        <v>175</v>
      </c>
      <c r="N152" s="134">
        <v>15078963133</v>
      </c>
      <c r="O152" s="137"/>
    </row>
    <row r="153" spans="1:15" s="10" customFormat="1" ht="28.5" customHeight="1">
      <c r="A153" s="25"/>
      <c r="B153" s="97" t="s">
        <v>176</v>
      </c>
      <c r="C153" s="149" t="s">
        <v>34</v>
      </c>
      <c r="D153" s="150" t="s">
        <v>27</v>
      </c>
      <c r="E153" s="40">
        <f t="shared" si="23"/>
        <v>8</v>
      </c>
      <c r="F153" s="40">
        <f t="shared" si="24"/>
        <v>5</v>
      </c>
      <c r="G153" s="103"/>
      <c r="H153" s="103"/>
      <c r="I153" s="103">
        <v>5</v>
      </c>
      <c r="J153" s="40">
        <f t="shared" si="25"/>
        <v>3</v>
      </c>
      <c r="K153" s="103"/>
      <c r="L153" s="103">
        <v>3</v>
      </c>
      <c r="M153" s="134" t="s">
        <v>177</v>
      </c>
      <c r="N153" s="134">
        <v>18977691354</v>
      </c>
      <c r="O153" s="137"/>
    </row>
    <row r="154" spans="1:15" s="10" customFormat="1" ht="28.5" customHeight="1">
      <c r="A154" s="25"/>
      <c r="B154" s="95" t="s">
        <v>178</v>
      </c>
      <c r="C154" s="149" t="s">
        <v>34</v>
      </c>
      <c r="D154" s="150" t="s">
        <v>27</v>
      </c>
      <c r="E154" s="40">
        <f t="shared" si="23"/>
        <v>0</v>
      </c>
      <c r="F154" s="40">
        <f t="shared" si="24"/>
        <v>0</v>
      </c>
      <c r="G154" s="103"/>
      <c r="H154" s="103"/>
      <c r="I154" s="103"/>
      <c r="J154" s="40">
        <f t="shared" si="25"/>
        <v>0</v>
      </c>
      <c r="K154" s="103"/>
      <c r="L154" s="103"/>
      <c r="M154" s="76" t="s">
        <v>179</v>
      </c>
      <c r="N154" s="76">
        <v>13597081038</v>
      </c>
      <c r="O154" s="53"/>
    </row>
    <row r="155" spans="1:15" s="10" customFormat="1" ht="31.5" customHeight="1">
      <c r="A155" s="25"/>
      <c r="B155" s="95" t="s">
        <v>180</v>
      </c>
      <c r="C155" s="53" t="s">
        <v>34</v>
      </c>
      <c r="D155" s="150" t="s">
        <v>27</v>
      </c>
      <c r="E155" s="40">
        <f t="shared" si="23"/>
        <v>21</v>
      </c>
      <c r="F155" s="40">
        <f t="shared" si="24"/>
        <v>6</v>
      </c>
      <c r="G155" s="103"/>
      <c r="H155" s="103">
        <v>6</v>
      </c>
      <c r="I155" s="103"/>
      <c r="J155" s="40">
        <f t="shared" si="25"/>
        <v>15</v>
      </c>
      <c r="K155" s="103"/>
      <c r="L155" s="103">
        <v>15</v>
      </c>
      <c r="M155" s="76" t="s">
        <v>181</v>
      </c>
      <c r="N155" s="76">
        <v>18077673608</v>
      </c>
      <c r="O155" s="53"/>
    </row>
    <row r="156" spans="1:15" s="10" customFormat="1" ht="18.75" customHeight="1">
      <c r="A156" s="25"/>
      <c r="B156" s="151" t="s">
        <v>182</v>
      </c>
      <c r="C156" s="152" t="s">
        <v>34</v>
      </c>
      <c r="D156" s="153" t="s">
        <v>27</v>
      </c>
      <c r="E156" s="40">
        <f t="shared" si="23"/>
        <v>70</v>
      </c>
      <c r="F156" s="40">
        <f t="shared" si="24"/>
        <v>20</v>
      </c>
      <c r="G156" s="158"/>
      <c r="H156" s="158"/>
      <c r="I156" s="158">
        <v>20</v>
      </c>
      <c r="J156" s="40">
        <f t="shared" si="25"/>
        <v>50</v>
      </c>
      <c r="K156" s="158"/>
      <c r="L156" s="158">
        <v>50</v>
      </c>
      <c r="M156" s="36" t="s">
        <v>183</v>
      </c>
      <c r="N156" s="36">
        <v>18177648899</v>
      </c>
      <c r="O156" s="55"/>
    </row>
    <row r="157" spans="1:15" s="10" customFormat="1" ht="27" customHeight="1">
      <c r="A157" s="25"/>
      <c r="B157" s="154" t="s">
        <v>184</v>
      </c>
      <c r="C157" s="155" t="s">
        <v>34</v>
      </c>
      <c r="D157" s="153" t="s">
        <v>27</v>
      </c>
      <c r="E157" s="40">
        <f t="shared" si="23"/>
        <v>12</v>
      </c>
      <c r="F157" s="40">
        <f t="shared" si="24"/>
        <v>0</v>
      </c>
      <c r="G157" s="155"/>
      <c r="H157" s="155"/>
      <c r="I157" s="155"/>
      <c r="J157" s="40">
        <f t="shared" si="25"/>
        <v>12</v>
      </c>
      <c r="K157" s="155">
        <v>12</v>
      </c>
      <c r="L157" s="155"/>
      <c r="M157" s="38" t="s">
        <v>185</v>
      </c>
      <c r="N157" s="38">
        <v>13471677888</v>
      </c>
      <c r="O157" s="155"/>
    </row>
    <row r="158" spans="1:15" s="10" customFormat="1" ht="27" customHeight="1">
      <c r="A158" s="25"/>
      <c r="B158" s="154" t="s">
        <v>186</v>
      </c>
      <c r="C158" s="155" t="s">
        <v>34</v>
      </c>
      <c r="D158" s="153" t="s">
        <v>27</v>
      </c>
      <c r="E158" s="40">
        <f t="shared" si="23"/>
        <v>20</v>
      </c>
      <c r="F158" s="40">
        <f t="shared" si="24"/>
        <v>0</v>
      </c>
      <c r="G158" s="155"/>
      <c r="H158" s="155"/>
      <c r="I158" s="155"/>
      <c r="J158" s="40">
        <f t="shared" si="25"/>
        <v>20</v>
      </c>
      <c r="K158" s="155"/>
      <c r="L158" s="155">
        <v>20</v>
      </c>
      <c r="M158" s="36" t="s">
        <v>187</v>
      </c>
      <c r="N158" s="36">
        <v>15277682233</v>
      </c>
      <c r="O158" s="155"/>
    </row>
    <row r="159" spans="1:15" s="10" customFormat="1" ht="21.75" customHeight="1">
      <c r="A159" s="26"/>
      <c r="B159" s="95" t="s">
        <v>188</v>
      </c>
      <c r="C159" s="155" t="s">
        <v>34</v>
      </c>
      <c r="D159" s="153" t="s">
        <v>27</v>
      </c>
      <c r="E159" s="40">
        <f t="shared" si="23"/>
        <v>4</v>
      </c>
      <c r="F159" s="40">
        <f t="shared" si="24"/>
        <v>0</v>
      </c>
      <c r="G159" s="53"/>
      <c r="H159" s="53"/>
      <c r="I159" s="53"/>
      <c r="J159" s="40">
        <f t="shared" si="25"/>
        <v>4</v>
      </c>
      <c r="K159" s="53"/>
      <c r="L159" s="53">
        <v>4</v>
      </c>
      <c r="M159" s="76" t="s">
        <v>189</v>
      </c>
      <c r="N159" s="76">
        <v>15577697713</v>
      </c>
      <c r="O159" s="53"/>
    </row>
    <row r="160" spans="1:15" s="4" customFormat="1" ht="19.5" customHeight="1">
      <c r="A160" s="36" t="s">
        <v>190</v>
      </c>
      <c r="B160" s="45" t="s">
        <v>190</v>
      </c>
      <c r="C160" s="30" t="s">
        <v>10</v>
      </c>
      <c r="D160" s="31"/>
      <c r="E160" s="78">
        <f t="shared" si="23"/>
        <v>542.77</v>
      </c>
      <c r="F160" s="78">
        <f t="shared" si="24"/>
        <v>127</v>
      </c>
      <c r="G160" s="78">
        <f>SUM(G161:G171)</f>
        <v>0</v>
      </c>
      <c r="H160" s="78">
        <f>SUM(H161:H171)</f>
        <v>97.3</v>
      </c>
      <c r="I160" s="78">
        <f>SUM(I161:I171)</f>
        <v>29.7</v>
      </c>
      <c r="J160" s="78">
        <f t="shared" si="25"/>
        <v>415.77</v>
      </c>
      <c r="K160" s="78">
        <f>SUM(K161:K171)</f>
        <v>83.77</v>
      </c>
      <c r="L160" s="78">
        <f>SUM(L161:L171)</f>
        <v>332</v>
      </c>
      <c r="M160" s="31"/>
      <c r="N160" s="31"/>
      <c r="O160" s="59"/>
    </row>
    <row r="161" spans="1:15" s="8" customFormat="1" ht="19.5" customHeight="1">
      <c r="A161" s="36"/>
      <c r="B161" s="39" t="s">
        <v>191</v>
      </c>
      <c r="C161" s="35" t="s">
        <v>192</v>
      </c>
      <c r="D161" s="38" t="s">
        <v>27</v>
      </c>
      <c r="E161" s="40">
        <f t="shared" si="23"/>
        <v>12</v>
      </c>
      <c r="F161" s="40">
        <f t="shared" si="24"/>
        <v>2</v>
      </c>
      <c r="G161" s="53">
        <v>0</v>
      </c>
      <c r="H161" s="53">
        <v>2</v>
      </c>
      <c r="I161" s="53">
        <v>0</v>
      </c>
      <c r="J161" s="40">
        <f t="shared" si="25"/>
        <v>10</v>
      </c>
      <c r="K161" s="53">
        <v>2</v>
      </c>
      <c r="L161" s="53">
        <v>8</v>
      </c>
      <c r="M161" s="165" t="s">
        <v>193</v>
      </c>
      <c r="N161" s="166">
        <v>13469010633</v>
      </c>
      <c r="O161" s="132"/>
    </row>
    <row r="162" spans="1:15" s="8" customFormat="1" ht="19.5" customHeight="1">
      <c r="A162" s="36"/>
      <c r="B162" s="39"/>
      <c r="C162" s="35" t="s">
        <v>194</v>
      </c>
      <c r="D162" s="38" t="s">
        <v>27</v>
      </c>
      <c r="E162" s="40">
        <f aca="true" t="shared" si="26" ref="E162:E173">SUM(F162+J162)</f>
        <v>39</v>
      </c>
      <c r="F162" s="40">
        <f aca="true" t="shared" si="27" ref="F162:F173">SUM(G162:I162)</f>
        <v>7</v>
      </c>
      <c r="G162" s="53">
        <v>0</v>
      </c>
      <c r="H162" s="53">
        <v>7</v>
      </c>
      <c r="I162" s="53">
        <v>0</v>
      </c>
      <c r="J162" s="40">
        <f aca="true" t="shared" si="28" ref="J162:J173">SUM(K162:L162)</f>
        <v>32</v>
      </c>
      <c r="K162" s="53">
        <v>10</v>
      </c>
      <c r="L162" s="53">
        <v>22</v>
      </c>
      <c r="M162" s="165"/>
      <c r="N162" s="167"/>
      <c r="O162" s="133"/>
    </row>
    <row r="163" spans="1:15" s="8" customFormat="1" ht="19.5" customHeight="1">
      <c r="A163" s="36"/>
      <c r="B163" s="39" t="s">
        <v>195</v>
      </c>
      <c r="C163" s="40" t="s">
        <v>192</v>
      </c>
      <c r="D163" s="38" t="s">
        <v>27</v>
      </c>
      <c r="E163" s="40">
        <f t="shared" si="26"/>
        <v>22</v>
      </c>
      <c r="F163" s="40">
        <f t="shared" si="27"/>
        <v>9</v>
      </c>
      <c r="G163" s="53">
        <v>0</v>
      </c>
      <c r="H163" s="53">
        <v>9</v>
      </c>
      <c r="I163" s="53">
        <v>0</v>
      </c>
      <c r="J163" s="40">
        <f t="shared" si="28"/>
        <v>13</v>
      </c>
      <c r="K163" s="53"/>
      <c r="L163" s="53">
        <v>13</v>
      </c>
      <c r="M163" s="41" t="s">
        <v>196</v>
      </c>
      <c r="N163" s="168" t="s">
        <v>197</v>
      </c>
      <c r="O163" s="132"/>
    </row>
    <row r="164" spans="1:15" s="8" customFormat="1" ht="19.5" customHeight="1">
      <c r="A164" s="36"/>
      <c r="B164" s="39"/>
      <c r="C164" s="40" t="s">
        <v>194</v>
      </c>
      <c r="D164" s="38" t="s">
        <v>27</v>
      </c>
      <c r="E164" s="40">
        <f t="shared" si="26"/>
        <v>94</v>
      </c>
      <c r="F164" s="40">
        <f t="shared" si="27"/>
        <v>39</v>
      </c>
      <c r="G164" s="53">
        <v>0</v>
      </c>
      <c r="H164" s="53">
        <v>39</v>
      </c>
      <c r="I164" s="53">
        <v>0</v>
      </c>
      <c r="J164" s="40">
        <f t="shared" si="28"/>
        <v>55</v>
      </c>
      <c r="K164" s="53"/>
      <c r="L164" s="53">
        <v>55</v>
      </c>
      <c r="M164" s="38"/>
      <c r="N164" s="62"/>
      <c r="O164" s="133"/>
    </row>
    <row r="165" spans="1:15" s="8" customFormat="1" ht="19.5" customHeight="1">
      <c r="A165" s="36"/>
      <c r="B165" s="39" t="s">
        <v>198</v>
      </c>
      <c r="C165" s="40" t="s">
        <v>194</v>
      </c>
      <c r="D165" s="38" t="s">
        <v>27</v>
      </c>
      <c r="E165" s="40">
        <f t="shared" si="26"/>
        <v>18</v>
      </c>
      <c r="F165" s="40">
        <f t="shared" si="27"/>
        <v>0</v>
      </c>
      <c r="G165" s="53">
        <v>0</v>
      </c>
      <c r="H165" s="53">
        <v>0</v>
      </c>
      <c r="I165" s="53">
        <v>0</v>
      </c>
      <c r="J165" s="40">
        <f t="shared" si="28"/>
        <v>18</v>
      </c>
      <c r="K165" s="53">
        <v>0</v>
      </c>
      <c r="L165" s="53">
        <v>18</v>
      </c>
      <c r="M165" s="36" t="s">
        <v>199</v>
      </c>
      <c r="N165" s="131" t="s">
        <v>200</v>
      </c>
      <c r="O165" s="169"/>
    </row>
    <row r="166" spans="1:15" s="8" customFormat="1" ht="19.5" customHeight="1">
      <c r="A166" s="36"/>
      <c r="B166" s="39" t="s">
        <v>201</v>
      </c>
      <c r="C166" s="40" t="s">
        <v>192</v>
      </c>
      <c r="D166" s="38" t="s">
        <v>27</v>
      </c>
      <c r="E166" s="40">
        <f t="shared" si="26"/>
        <v>20</v>
      </c>
      <c r="F166" s="40">
        <f t="shared" si="27"/>
        <v>0</v>
      </c>
      <c r="G166" s="55">
        <v>0</v>
      </c>
      <c r="H166" s="55">
        <v>0</v>
      </c>
      <c r="I166" s="55">
        <v>0</v>
      </c>
      <c r="J166" s="40">
        <f t="shared" si="28"/>
        <v>20</v>
      </c>
      <c r="K166" s="55"/>
      <c r="L166" s="55">
        <v>20</v>
      </c>
      <c r="M166" s="72" t="s">
        <v>202</v>
      </c>
      <c r="N166" s="66">
        <v>13707842228</v>
      </c>
      <c r="O166" s="132"/>
    </row>
    <row r="167" spans="1:15" s="8" customFormat="1" ht="19.5" customHeight="1">
      <c r="A167" s="36"/>
      <c r="B167" s="39"/>
      <c r="C167" s="40" t="s">
        <v>194</v>
      </c>
      <c r="D167" s="26" t="s">
        <v>27</v>
      </c>
      <c r="E167" s="40">
        <f t="shared" si="26"/>
        <v>85.3</v>
      </c>
      <c r="F167" s="40">
        <f t="shared" si="27"/>
        <v>0.3</v>
      </c>
      <c r="G167" s="55">
        <v>0</v>
      </c>
      <c r="H167" s="55">
        <v>0.3</v>
      </c>
      <c r="I167" s="55">
        <v>0</v>
      </c>
      <c r="J167" s="40">
        <f t="shared" si="28"/>
        <v>85</v>
      </c>
      <c r="K167" s="55"/>
      <c r="L167" s="55">
        <v>85</v>
      </c>
      <c r="M167" s="72"/>
      <c r="N167" s="69"/>
      <c r="O167" s="133"/>
    </row>
    <row r="168" spans="1:15" s="8" customFormat="1" ht="19.5" customHeight="1">
      <c r="A168" s="36"/>
      <c r="B168" s="39" t="s">
        <v>203</v>
      </c>
      <c r="C168" s="40" t="s">
        <v>33</v>
      </c>
      <c r="D168" s="26" t="s">
        <v>27</v>
      </c>
      <c r="E168" s="40">
        <f t="shared" si="26"/>
        <v>99</v>
      </c>
      <c r="F168" s="40">
        <f t="shared" si="27"/>
        <v>34</v>
      </c>
      <c r="G168" s="55">
        <v>0</v>
      </c>
      <c r="H168" s="55">
        <v>10</v>
      </c>
      <c r="I168" s="55">
        <v>24</v>
      </c>
      <c r="J168" s="40">
        <f t="shared" si="28"/>
        <v>65</v>
      </c>
      <c r="K168" s="55">
        <v>10</v>
      </c>
      <c r="L168" s="55">
        <v>55</v>
      </c>
      <c r="M168" s="36" t="s">
        <v>204</v>
      </c>
      <c r="N168" s="131" t="s">
        <v>205</v>
      </c>
      <c r="O168" s="169"/>
    </row>
    <row r="169" spans="1:15" s="8" customFormat="1" ht="18" customHeight="1">
      <c r="A169" s="36"/>
      <c r="B169" s="39"/>
      <c r="C169" s="40" t="s">
        <v>34</v>
      </c>
      <c r="D169" s="38" t="s">
        <v>27</v>
      </c>
      <c r="E169" s="40">
        <f t="shared" si="26"/>
        <v>111.7</v>
      </c>
      <c r="F169" s="40">
        <f t="shared" si="27"/>
        <v>35.7</v>
      </c>
      <c r="G169" s="53">
        <v>0</v>
      </c>
      <c r="H169" s="53">
        <v>30</v>
      </c>
      <c r="I169" s="53">
        <v>5.7</v>
      </c>
      <c r="J169" s="40">
        <f t="shared" si="28"/>
        <v>76</v>
      </c>
      <c r="K169" s="53">
        <v>20</v>
      </c>
      <c r="L169" s="53">
        <v>56</v>
      </c>
      <c r="M169" s="36"/>
      <c r="N169" s="131"/>
      <c r="O169" s="169"/>
    </row>
    <row r="170" spans="1:15" s="6" customFormat="1" ht="19.5" customHeight="1">
      <c r="A170" s="36"/>
      <c r="B170" s="39" t="s">
        <v>206</v>
      </c>
      <c r="C170" s="40" t="s">
        <v>33</v>
      </c>
      <c r="D170" s="38" t="s">
        <v>157</v>
      </c>
      <c r="E170" s="40">
        <f t="shared" si="26"/>
        <v>12.32</v>
      </c>
      <c r="F170" s="40">
        <f t="shared" si="27"/>
        <v>0</v>
      </c>
      <c r="G170" s="53"/>
      <c r="H170" s="53"/>
      <c r="I170" s="53"/>
      <c r="J170" s="40">
        <f t="shared" si="28"/>
        <v>12.32</v>
      </c>
      <c r="K170" s="53">
        <v>12.32</v>
      </c>
      <c r="L170" s="53"/>
      <c r="M170" s="41" t="s">
        <v>207</v>
      </c>
      <c r="N170" s="168" t="s">
        <v>208</v>
      </c>
      <c r="O170" s="132"/>
    </row>
    <row r="171" spans="1:15" s="6" customFormat="1" ht="19.5" customHeight="1">
      <c r="A171" s="36"/>
      <c r="B171" s="39"/>
      <c r="C171" s="35" t="s">
        <v>34</v>
      </c>
      <c r="D171" s="38" t="s">
        <v>157</v>
      </c>
      <c r="E171" s="40">
        <f t="shared" si="26"/>
        <v>29.45</v>
      </c>
      <c r="F171" s="40">
        <f t="shared" si="27"/>
        <v>0</v>
      </c>
      <c r="G171" s="53"/>
      <c r="H171" s="53"/>
      <c r="I171" s="53"/>
      <c r="J171" s="40">
        <f t="shared" si="28"/>
        <v>29.45</v>
      </c>
      <c r="K171" s="53">
        <v>29.45</v>
      </c>
      <c r="L171" s="53"/>
      <c r="M171" s="38"/>
      <c r="N171" s="62"/>
      <c r="O171" s="133"/>
    </row>
    <row r="172" spans="1:15" s="12" customFormat="1" ht="19.5" customHeight="1">
      <c r="A172" s="36" t="s">
        <v>209</v>
      </c>
      <c r="B172" s="45" t="s">
        <v>209</v>
      </c>
      <c r="C172" s="30" t="s">
        <v>10</v>
      </c>
      <c r="D172" s="31"/>
      <c r="E172" s="30">
        <f t="shared" si="26"/>
        <v>4579.56</v>
      </c>
      <c r="F172" s="30">
        <f t="shared" si="27"/>
        <v>623.21</v>
      </c>
      <c r="G172" s="30">
        <f>SUM(G173:G276)</f>
        <v>112.21000000000001</v>
      </c>
      <c r="H172" s="30">
        <f>SUM(H173:H276)</f>
        <v>206</v>
      </c>
      <c r="I172" s="30">
        <f>SUM(I173:I276)</f>
        <v>305</v>
      </c>
      <c r="J172" s="30">
        <f t="shared" si="28"/>
        <v>3956.3500000000004</v>
      </c>
      <c r="K172" s="30">
        <f>SUM(K173:K276)</f>
        <v>1627.7200000000003</v>
      </c>
      <c r="L172" s="30">
        <f>SUM(L173:L276)</f>
        <v>2328.63</v>
      </c>
      <c r="M172" s="31"/>
      <c r="N172" s="31"/>
      <c r="O172" s="170"/>
    </row>
    <row r="173" spans="1:15" s="13" customFormat="1" ht="27.75" customHeight="1">
      <c r="A173" s="36"/>
      <c r="B173" s="95" t="s">
        <v>210</v>
      </c>
      <c r="C173" s="53" t="s">
        <v>34</v>
      </c>
      <c r="D173" s="76" t="s">
        <v>27</v>
      </c>
      <c r="E173" s="40">
        <f t="shared" si="26"/>
        <v>100</v>
      </c>
      <c r="F173" s="40">
        <f t="shared" si="27"/>
        <v>0</v>
      </c>
      <c r="G173" s="53"/>
      <c r="H173" s="53"/>
      <c r="I173" s="53"/>
      <c r="J173" s="40">
        <f t="shared" si="28"/>
        <v>100</v>
      </c>
      <c r="K173" s="53"/>
      <c r="L173" s="53">
        <v>100</v>
      </c>
      <c r="M173" s="76" t="s">
        <v>211</v>
      </c>
      <c r="N173" s="76">
        <v>15867772718</v>
      </c>
      <c r="O173" s="171"/>
    </row>
    <row r="174" spans="1:15" s="13" customFormat="1" ht="19.5" customHeight="1">
      <c r="A174" s="36"/>
      <c r="B174" s="97" t="s">
        <v>212</v>
      </c>
      <c r="C174" s="53" t="s">
        <v>57</v>
      </c>
      <c r="D174" s="76" t="s">
        <v>27</v>
      </c>
      <c r="E174" s="40">
        <f aca="true" t="shared" si="29" ref="E174:E205">SUM(F174+J174)</f>
        <v>25</v>
      </c>
      <c r="F174" s="40">
        <f aca="true" t="shared" si="30" ref="F174:F205">SUM(G174:I174)</f>
        <v>0</v>
      </c>
      <c r="G174" s="53"/>
      <c r="H174" s="53"/>
      <c r="I174" s="53"/>
      <c r="J174" s="40">
        <f aca="true" t="shared" si="31" ref="J174:J205">SUM(K174:L174)</f>
        <v>25</v>
      </c>
      <c r="K174" s="53"/>
      <c r="L174" s="53">
        <v>25</v>
      </c>
      <c r="M174" s="134" t="s">
        <v>213</v>
      </c>
      <c r="N174" s="134">
        <v>13387781718</v>
      </c>
      <c r="O174" s="172"/>
    </row>
    <row r="175" spans="1:15" s="13" customFormat="1" ht="19.5" customHeight="1">
      <c r="A175" s="36"/>
      <c r="B175" s="99"/>
      <c r="C175" s="53" t="s">
        <v>58</v>
      </c>
      <c r="D175" s="76" t="s">
        <v>27</v>
      </c>
      <c r="E175" s="40">
        <f t="shared" si="29"/>
        <v>25</v>
      </c>
      <c r="F175" s="40">
        <f t="shared" si="30"/>
        <v>0</v>
      </c>
      <c r="G175" s="103"/>
      <c r="H175" s="103"/>
      <c r="I175" s="103"/>
      <c r="J175" s="40">
        <f t="shared" si="31"/>
        <v>25</v>
      </c>
      <c r="K175" s="103"/>
      <c r="L175" s="103">
        <v>25</v>
      </c>
      <c r="M175" s="96"/>
      <c r="N175" s="96"/>
      <c r="O175" s="173"/>
    </row>
    <row r="176" spans="1:15" s="13" customFormat="1" ht="19.5" customHeight="1">
      <c r="A176" s="36"/>
      <c r="B176" s="94" t="s">
        <v>214</v>
      </c>
      <c r="C176" s="147" t="s">
        <v>33</v>
      </c>
      <c r="D176" s="76" t="s">
        <v>27</v>
      </c>
      <c r="E176" s="40">
        <f t="shared" si="29"/>
        <v>8</v>
      </c>
      <c r="F176" s="40">
        <f t="shared" si="30"/>
        <v>0</v>
      </c>
      <c r="G176" s="53"/>
      <c r="H176" s="53"/>
      <c r="I176" s="53"/>
      <c r="J176" s="40">
        <f t="shared" si="31"/>
        <v>8</v>
      </c>
      <c r="K176" s="53"/>
      <c r="L176" s="53">
        <v>8</v>
      </c>
      <c r="M176" s="76" t="s">
        <v>215</v>
      </c>
      <c r="N176" s="76">
        <v>13859835365</v>
      </c>
      <c r="O176" s="171"/>
    </row>
    <row r="177" spans="1:15" s="13" customFormat="1" ht="19.5" customHeight="1">
      <c r="A177" s="36"/>
      <c r="B177" s="94"/>
      <c r="C177" s="53" t="s">
        <v>34</v>
      </c>
      <c r="D177" s="76" t="s">
        <v>27</v>
      </c>
      <c r="E177" s="40">
        <f t="shared" si="29"/>
        <v>30</v>
      </c>
      <c r="F177" s="40">
        <f t="shared" si="30"/>
        <v>0</v>
      </c>
      <c r="G177" s="53"/>
      <c r="H177" s="53"/>
      <c r="I177" s="53"/>
      <c r="J177" s="40">
        <f t="shared" si="31"/>
        <v>30</v>
      </c>
      <c r="K177" s="53"/>
      <c r="L177" s="53">
        <v>30</v>
      </c>
      <c r="M177" s="76"/>
      <c r="N177" s="76"/>
      <c r="O177" s="171"/>
    </row>
    <row r="178" spans="1:15" s="13" customFormat="1" ht="19.5" customHeight="1">
      <c r="A178" s="36"/>
      <c r="B178" s="94"/>
      <c r="C178" s="53" t="s">
        <v>58</v>
      </c>
      <c r="D178" s="76" t="s">
        <v>27</v>
      </c>
      <c r="E178" s="40">
        <f t="shared" si="29"/>
        <v>3</v>
      </c>
      <c r="F178" s="40">
        <f t="shared" si="30"/>
        <v>0</v>
      </c>
      <c r="G178" s="53"/>
      <c r="H178" s="53"/>
      <c r="I178" s="53"/>
      <c r="J178" s="40">
        <f t="shared" si="31"/>
        <v>3</v>
      </c>
      <c r="K178" s="53"/>
      <c r="L178" s="53">
        <v>3</v>
      </c>
      <c r="M178" s="76"/>
      <c r="N178" s="76"/>
      <c r="O178" s="171"/>
    </row>
    <row r="179" spans="1:15" s="13" customFormat="1" ht="19.5" customHeight="1">
      <c r="A179" s="36"/>
      <c r="B179" s="94" t="s">
        <v>216</v>
      </c>
      <c r="C179" s="53" t="s">
        <v>33</v>
      </c>
      <c r="D179" s="76" t="s">
        <v>27</v>
      </c>
      <c r="E179" s="40">
        <f t="shared" si="29"/>
        <v>6</v>
      </c>
      <c r="F179" s="40">
        <f t="shared" si="30"/>
        <v>0</v>
      </c>
      <c r="G179" s="53"/>
      <c r="H179" s="53"/>
      <c r="I179" s="53"/>
      <c r="J179" s="40">
        <f t="shared" si="31"/>
        <v>6</v>
      </c>
      <c r="K179" s="53"/>
      <c r="L179" s="53">
        <v>6</v>
      </c>
      <c r="M179" s="76" t="s">
        <v>217</v>
      </c>
      <c r="N179" s="76">
        <v>13615932596</v>
      </c>
      <c r="O179" s="172"/>
    </row>
    <row r="180" spans="1:15" s="13" customFormat="1" ht="19.5" customHeight="1">
      <c r="A180" s="36"/>
      <c r="B180" s="94"/>
      <c r="C180" s="53" t="s">
        <v>34</v>
      </c>
      <c r="D180" s="76" t="s">
        <v>27</v>
      </c>
      <c r="E180" s="40">
        <f t="shared" si="29"/>
        <v>40</v>
      </c>
      <c r="F180" s="40">
        <f t="shared" si="30"/>
        <v>0</v>
      </c>
      <c r="G180" s="53"/>
      <c r="H180" s="53"/>
      <c r="I180" s="53"/>
      <c r="J180" s="40">
        <f t="shared" si="31"/>
        <v>40</v>
      </c>
      <c r="K180" s="53"/>
      <c r="L180" s="53">
        <v>40</v>
      </c>
      <c r="M180" s="76"/>
      <c r="N180" s="76"/>
      <c r="O180" s="174"/>
    </row>
    <row r="181" spans="1:15" s="13" customFormat="1" ht="19.5" customHeight="1">
      <c r="A181" s="36"/>
      <c r="B181" s="94"/>
      <c r="C181" s="147" t="s">
        <v>58</v>
      </c>
      <c r="D181" s="76" t="s">
        <v>27</v>
      </c>
      <c r="E181" s="40">
        <f t="shared" si="29"/>
        <v>2</v>
      </c>
      <c r="F181" s="40">
        <f t="shared" si="30"/>
        <v>0</v>
      </c>
      <c r="G181" s="53"/>
      <c r="H181" s="53"/>
      <c r="I181" s="53"/>
      <c r="J181" s="40">
        <f t="shared" si="31"/>
        <v>2</v>
      </c>
      <c r="K181" s="53"/>
      <c r="L181" s="53">
        <v>2</v>
      </c>
      <c r="M181" s="76"/>
      <c r="N181" s="76"/>
      <c r="O181" s="173"/>
    </row>
    <row r="182" spans="1:15" s="13" customFormat="1" ht="19.5" customHeight="1">
      <c r="A182" s="36"/>
      <c r="B182" s="92" t="s">
        <v>218</v>
      </c>
      <c r="C182" s="53" t="s">
        <v>33</v>
      </c>
      <c r="D182" s="76" t="s">
        <v>27</v>
      </c>
      <c r="E182" s="40">
        <f t="shared" si="29"/>
        <v>9</v>
      </c>
      <c r="F182" s="40">
        <f t="shared" si="30"/>
        <v>0</v>
      </c>
      <c r="G182" s="53"/>
      <c r="H182" s="53"/>
      <c r="I182" s="53"/>
      <c r="J182" s="40">
        <f t="shared" si="31"/>
        <v>9</v>
      </c>
      <c r="K182" s="53"/>
      <c r="L182" s="53">
        <v>9</v>
      </c>
      <c r="M182" s="134" t="s">
        <v>211</v>
      </c>
      <c r="N182" s="134">
        <v>15867772718</v>
      </c>
      <c r="O182" s="172"/>
    </row>
    <row r="183" spans="1:15" s="13" customFormat="1" ht="19.5" customHeight="1">
      <c r="A183" s="36"/>
      <c r="B183" s="151"/>
      <c r="C183" s="147" t="s">
        <v>34</v>
      </c>
      <c r="D183" s="76" t="s">
        <v>27</v>
      </c>
      <c r="E183" s="40">
        <f t="shared" si="29"/>
        <v>12</v>
      </c>
      <c r="F183" s="40">
        <f t="shared" si="30"/>
        <v>0</v>
      </c>
      <c r="G183" s="53"/>
      <c r="H183" s="53"/>
      <c r="I183" s="53"/>
      <c r="J183" s="40">
        <f t="shared" si="31"/>
        <v>12</v>
      </c>
      <c r="K183" s="53"/>
      <c r="L183" s="53">
        <v>12</v>
      </c>
      <c r="M183" s="138"/>
      <c r="N183" s="138"/>
      <c r="O183" s="174"/>
    </row>
    <row r="184" spans="1:15" s="13" customFormat="1" ht="19.5" customHeight="1">
      <c r="A184" s="36"/>
      <c r="B184" s="93"/>
      <c r="C184" s="53" t="s">
        <v>219</v>
      </c>
      <c r="D184" s="76" t="s">
        <v>27</v>
      </c>
      <c r="E184" s="40">
        <f t="shared" si="29"/>
        <v>15</v>
      </c>
      <c r="F184" s="40">
        <f t="shared" si="30"/>
        <v>0</v>
      </c>
      <c r="G184" s="53"/>
      <c r="H184" s="53"/>
      <c r="I184" s="53"/>
      <c r="J184" s="40">
        <f t="shared" si="31"/>
        <v>15</v>
      </c>
      <c r="K184" s="53"/>
      <c r="L184" s="53">
        <v>15</v>
      </c>
      <c r="M184" s="138"/>
      <c r="N184" s="138"/>
      <c r="O184" s="173"/>
    </row>
    <row r="185" spans="1:15" s="13" customFormat="1" ht="19.5" customHeight="1">
      <c r="A185" s="36"/>
      <c r="B185" s="92" t="s">
        <v>220</v>
      </c>
      <c r="C185" s="53" t="s">
        <v>33</v>
      </c>
      <c r="D185" s="76" t="s">
        <v>27</v>
      </c>
      <c r="E185" s="40">
        <f t="shared" si="29"/>
        <v>5</v>
      </c>
      <c r="F185" s="40">
        <f t="shared" si="30"/>
        <v>0</v>
      </c>
      <c r="G185" s="103"/>
      <c r="H185" s="103"/>
      <c r="I185" s="103"/>
      <c r="J185" s="40">
        <f t="shared" si="31"/>
        <v>5</v>
      </c>
      <c r="K185" s="103"/>
      <c r="L185" s="103">
        <v>5</v>
      </c>
      <c r="M185" s="76" t="s">
        <v>221</v>
      </c>
      <c r="N185" s="76">
        <v>13987868661</v>
      </c>
      <c r="O185" s="172"/>
    </row>
    <row r="186" spans="1:15" s="13" customFormat="1" ht="19.5" customHeight="1">
      <c r="A186" s="36"/>
      <c r="B186" s="93"/>
      <c r="C186" s="53" t="s">
        <v>34</v>
      </c>
      <c r="D186" s="76" t="s">
        <v>27</v>
      </c>
      <c r="E186" s="40">
        <f t="shared" si="29"/>
        <v>15</v>
      </c>
      <c r="F186" s="40">
        <f t="shared" si="30"/>
        <v>0</v>
      </c>
      <c r="G186" s="53"/>
      <c r="H186" s="53"/>
      <c r="I186" s="53"/>
      <c r="J186" s="40">
        <f t="shared" si="31"/>
        <v>15</v>
      </c>
      <c r="K186" s="53"/>
      <c r="L186" s="53">
        <v>15</v>
      </c>
      <c r="M186" s="76"/>
      <c r="N186" s="76"/>
      <c r="O186" s="173"/>
    </row>
    <row r="187" spans="1:15" s="13" customFormat="1" ht="19.5" customHeight="1">
      <c r="A187" s="36"/>
      <c r="B187" s="92" t="s">
        <v>222</v>
      </c>
      <c r="C187" s="53" t="s">
        <v>33</v>
      </c>
      <c r="D187" s="76" t="s">
        <v>27</v>
      </c>
      <c r="E187" s="40">
        <f t="shared" si="29"/>
        <v>10</v>
      </c>
      <c r="F187" s="40">
        <f t="shared" si="30"/>
        <v>0</v>
      </c>
      <c r="G187" s="53"/>
      <c r="H187" s="53"/>
      <c r="I187" s="53"/>
      <c r="J187" s="40">
        <f t="shared" si="31"/>
        <v>10</v>
      </c>
      <c r="K187" s="53"/>
      <c r="L187" s="53">
        <v>10</v>
      </c>
      <c r="M187" s="76" t="s">
        <v>223</v>
      </c>
      <c r="N187" s="76">
        <v>18607769988</v>
      </c>
      <c r="O187" s="172"/>
    </row>
    <row r="188" spans="1:15" s="13" customFormat="1" ht="19.5" customHeight="1">
      <c r="A188" s="36"/>
      <c r="B188" s="151"/>
      <c r="C188" s="147" t="s">
        <v>34</v>
      </c>
      <c r="D188" s="76" t="s">
        <v>27</v>
      </c>
      <c r="E188" s="40">
        <f t="shared" si="29"/>
        <v>0</v>
      </c>
      <c r="F188" s="40">
        <f t="shared" si="30"/>
        <v>0</v>
      </c>
      <c r="G188" s="53"/>
      <c r="H188" s="53"/>
      <c r="I188" s="53"/>
      <c r="J188" s="40">
        <f t="shared" si="31"/>
        <v>0</v>
      </c>
      <c r="K188" s="53"/>
      <c r="L188" s="53"/>
      <c r="M188" s="76"/>
      <c r="N188" s="76"/>
      <c r="O188" s="174"/>
    </row>
    <row r="189" spans="1:15" s="13" customFormat="1" ht="19.5" customHeight="1">
      <c r="A189" s="36"/>
      <c r="B189" s="151"/>
      <c r="C189" s="147" t="s">
        <v>35</v>
      </c>
      <c r="D189" s="76" t="s">
        <v>27</v>
      </c>
      <c r="E189" s="40">
        <f t="shared" si="29"/>
        <v>80</v>
      </c>
      <c r="F189" s="40">
        <f t="shared" si="30"/>
        <v>0</v>
      </c>
      <c r="G189" s="53"/>
      <c r="H189" s="53"/>
      <c r="I189" s="53"/>
      <c r="J189" s="40">
        <f t="shared" si="31"/>
        <v>80</v>
      </c>
      <c r="K189" s="53"/>
      <c r="L189" s="53">
        <v>80</v>
      </c>
      <c r="M189" s="76"/>
      <c r="N189" s="76"/>
      <c r="O189" s="174"/>
    </row>
    <row r="190" spans="1:15" s="13" customFormat="1" ht="19.5" customHeight="1">
      <c r="A190" s="36"/>
      <c r="B190" s="93"/>
      <c r="C190" s="147" t="s">
        <v>36</v>
      </c>
      <c r="D190" s="76" t="s">
        <v>27</v>
      </c>
      <c r="E190" s="40">
        <f t="shared" si="29"/>
        <v>30</v>
      </c>
      <c r="F190" s="40">
        <f t="shared" si="30"/>
        <v>0</v>
      </c>
      <c r="G190" s="103"/>
      <c r="H190" s="103"/>
      <c r="I190" s="103"/>
      <c r="J190" s="40">
        <f t="shared" si="31"/>
        <v>30</v>
      </c>
      <c r="K190" s="103"/>
      <c r="L190" s="103">
        <v>30</v>
      </c>
      <c r="M190" s="76"/>
      <c r="N190" s="76"/>
      <c r="O190" s="173"/>
    </row>
    <row r="191" spans="1:15" s="13" customFormat="1" ht="19.5" customHeight="1">
      <c r="A191" s="36"/>
      <c r="B191" s="92" t="s">
        <v>224</v>
      </c>
      <c r="C191" s="147" t="s">
        <v>33</v>
      </c>
      <c r="D191" s="76" t="s">
        <v>27</v>
      </c>
      <c r="E191" s="40">
        <f t="shared" si="29"/>
        <v>90</v>
      </c>
      <c r="F191" s="40">
        <f t="shared" si="30"/>
        <v>0</v>
      </c>
      <c r="G191" s="103"/>
      <c r="H191" s="103"/>
      <c r="I191" s="103"/>
      <c r="J191" s="40">
        <f t="shared" si="31"/>
        <v>90</v>
      </c>
      <c r="K191" s="103"/>
      <c r="L191" s="103">
        <v>90</v>
      </c>
      <c r="M191" s="76" t="s">
        <v>225</v>
      </c>
      <c r="N191" s="76">
        <v>18174907412</v>
      </c>
      <c r="O191" s="172"/>
    </row>
    <row r="192" spans="1:15" s="13" customFormat="1" ht="19.5" customHeight="1">
      <c r="A192" s="36"/>
      <c r="B192" s="151"/>
      <c r="C192" s="53" t="s">
        <v>34</v>
      </c>
      <c r="D192" s="76" t="s">
        <v>27</v>
      </c>
      <c r="E192" s="40">
        <f t="shared" si="29"/>
        <v>5</v>
      </c>
      <c r="F192" s="40">
        <f t="shared" si="30"/>
        <v>0</v>
      </c>
      <c r="G192" s="103"/>
      <c r="H192" s="103"/>
      <c r="I192" s="103"/>
      <c r="J192" s="40">
        <f t="shared" si="31"/>
        <v>5</v>
      </c>
      <c r="K192" s="103"/>
      <c r="L192" s="103">
        <v>5</v>
      </c>
      <c r="M192" s="76"/>
      <c r="N192" s="76"/>
      <c r="O192" s="173"/>
    </row>
    <row r="193" spans="1:15" s="13" customFormat="1" ht="19.5" customHeight="1">
      <c r="A193" s="36"/>
      <c r="B193" s="94" t="s">
        <v>226</v>
      </c>
      <c r="C193" s="147" t="s">
        <v>34</v>
      </c>
      <c r="D193" s="76" t="s">
        <v>27</v>
      </c>
      <c r="E193" s="40">
        <f t="shared" si="29"/>
        <v>221.47</v>
      </c>
      <c r="F193" s="40">
        <f t="shared" si="30"/>
        <v>0</v>
      </c>
      <c r="G193" s="103"/>
      <c r="H193" s="103"/>
      <c r="I193" s="103"/>
      <c r="J193" s="40">
        <f t="shared" si="31"/>
        <v>221.47</v>
      </c>
      <c r="K193" s="103"/>
      <c r="L193" s="103">
        <v>221.47</v>
      </c>
      <c r="M193" s="76" t="s">
        <v>227</v>
      </c>
      <c r="N193" s="76">
        <v>13977825239</v>
      </c>
      <c r="O193" s="171"/>
    </row>
    <row r="194" spans="1:15" s="13" customFormat="1" ht="19.5" customHeight="1">
      <c r="A194" s="36"/>
      <c r="B194" s="94"/>
      <c r="C194" s="53" t="s">
        <v>57</v>
      </c>
      <c r="D194" s="96" t="s">
        <v>27</v>
      </c>
      <c r="E194" s="40">
        <f t="shared" si="29"/>
        <v>27.5</v>
      </c>
      <c r="F194" s="40">
        <f t="shared" si="30"/>
        <v>0</v>
      </c>
      <c r="G194" s="53"/>
      <c r="H194" s="53"/>
      <c r="I194" s="53"/>
      <c r="J194" s="40">
        <f t="shared" si="31"/>
        <v>27.5</v>
      </c>
      <c r="K194" s="53"/>
      <c r="L194" s="53">
        <v>27.5</v>
      </c>
      <c r="M194" s="76" t="s">
        <v>228</v>
      </c>
      <c r="N194" s="76">
        <v>13132685508</v>
      </c>
      <c r="O194" s="171"/>
    </row>
    <row r="195" spans="1:15" s="13" customFormat="1" ht="19.5" customHeight="1">
      <c r="A195" s="36"/>
      <c r="B195" s="97" t="s">
        <v>229</v>
      </c>
      <c r="C195" s="53" t="s">
        <v>34</v>
      </c>
      <c r="D195" s="96" t="s">
        <v>27</v>
      </c>
      <c r="E195" s="40">
        <f t="shared" si="29"/>
        <v>243.97</v>
      </c>
      <c r="F195" s="40">
        <f t="shared" si="30"/>
        <v>173</v>
      </c>
      <c r="G195" s="53"/>
      <c r="H195" s="53"/>
      <c r="I195" s="53">
        <v>173</v>
      </c>
      <c r="J195" s="40">
        <f t="shared" si="31"/>
        <v>70.97</v>
      </c>
      <c r="K195" s="53"/>
      <c r="L195" s="53">
        <v>70.97</v>
      </c>
      <c r="M195" s="134" t="s">
        <v>230</v>
      </c>
      <c r="N195" s="134">
        <v>15007885299</v>
      </c>
      <c r="O195" s="172"/>
    </row>
    <row r="196" spans="1:15" s="13" customFormat="1" ht="19.5" customHeight="1">
      <c r="A196" s="36"/>
      <c r="B196" s="99"/>
      <c r="C196" s="53" t="s">
        <v>57</v>
      </c>
      <c r="D196" s="96" t="s">
        <v>27</v>
      </c>
      <c r="E196" s="40">
        <f t="shared" si="29"/>
        <v>11.32</v>
      </c>
      <c r="F196" s="40">
        <f t="shared" si="30"/>
        <v>0</v>
      </c>
      <c r="G196" s="103"/>
      <c r="H196" s="103"/>
      <c r="I196" s="103"/>
      <c r="J196" s="40">
        <f t="shared" si="31"/>
        <v>11.32</v>
      </c>
      <c r="K196" s="103"/>
      <c r="L196" s="103">
        <v>11.32</v>
      </c>
      <c r="M196" s="96"/>
      <c r="N196" s="96"/>
      <c r="O196" s="173"/>
    </row>
    <row r="197" spans="1:15" s="13" customFormat="1" ht="30.75" customHeight="1">
      <c r="A197" s="36"/>
      <c r="B197" s="95" t="s">
        <v>231</v>
      </c>
      <c r="C197" s="53" t="s">
        <v>34</v>
      </c>
      <c r="D197" s="96" t="s">
        <v>27</v>
      </c>
      <c r="E197" s="40">
        <f t="shared" si="29"/>
        <v>200</v>
      </c>
      <c r="F197" s="40">
        <f t="shared" si="30"/>
        <v>0</v>
      </c>
      <c r="G197" s="103"/>
      <c r="H197" s="103"/>
      <c r="I197" s="103"/>
      <c r="J197" s="40">
        <f t="shared" si="31"/>
        <v>200</v>
      </c>
      <c r="K197" s="103">
        <v>200</v>
      </c>
      <c r="L197" s="103"/>
      <c r="M197" s="76" t="s">
        <v>232</v>
      </c>
      <c r="N197" s="76">
        <v>18278820868</v>
      </c>
      <c r="O197" s="171"/>
    </row>
    <row r="198" spans="1:15" s="13" customFormat="1" ht="19.5" customHeight="1">
      <c r="A198" s="36"/>
      <c r="B198" s="175" t="s">
        <v>233</v>
      </c>
      <c r="C198" s="53" t="s">
        <v>34</v>
      </c>
      <c r="D198" s="96" t="s">
        <v>27</v>
      </c>
      <c r="E198" s="40">
        <f t="shared" si="29"/>
        <v>50</v>
      </c>
      <c r="F198" s="40">
        <f t="shared" si="30"/>
        <v>5</v>
      </c>
      <c r="G198" s="53"/>
      <c r="H198" s="53">
        <v>5</v>
      </c>
      <c r="I198" s="53"/>
      <c r="J198" s="40">
        <f t="shared" si="31"/>
        <v>45</v>
      </c>
      <c r="K198" s="53">
        <v>45</v>
      </c>
      <c r="L198" s="53"/>
      <c r="M198" s="134" t="s">
        <v>234</v>
      </c>
      <c r="N198" s="134">
        <v>15381255888</v>
      </c>
      <c r="O198" s="172"/>
    </row>
    <row r="199" spans="1:15" s="13" customFormat="1" ht="19.5" customHeight="1">
      <c r="A199" s="36"/>
      <c r="B199" s="176"/>
      <c r="C199" s="55" t="s">
        <v>57</v>
      </c>
      <c r="D199" s="96" t="s">
        <v>27</v>
      </c>
      <c r="E199" s="40">
        <f t="shared" si="29"/>
        <v>51</v>
      </c>
      <c r="F199" s="40">
        <f t="shared" si="30"/>
        <v>15</v>
      </c>
      <c r="G199" s="53"/>
      <c r="H199" s="53">
        <v>15</v>
      </c>
      <c r="I199" s="53"/>
      <c r="J199" s="40">
        <f t="shared" si="31"/>
        <v>36</v>
      </c>
      <c r="K199" s="53">
        <v>36</v>
      </c>
      <c r="L199" s="53"/>
      <c r="M199" s="138"/>
      <c r="N199" s="138"/>
      <c r="O199" s="173"/>
    </row>
    <row r="200" spans="1:15" s="13" customFormat="1" ht="19.5" customHeight="1">
      <c r="A200" s="36"/>
      <c r="B200" s="94" t="s">
        <v>235</v>
      </c>
      <c r="C200" s="55" t="s">
        <v>34</v>
      </c>
      <c r="D200" s="96" t="s">
        <v>27</v>
      </c>
      <c r="E200" s="40">
        <f t="shared" si="29"/>
        <v>80.7</v>
      </c>
      <c r="F200" s="40">
        <f t="shared" si="30"/>
        <v>0</v>
      </c>
      <c r="G200" s="53"/>
      <c r="H200" s="53"/>
      <c r="I200" s="53"/>
      <c r="J200" s="40">
        <f t="shared" si="31"/>
        <v>80.7</v>
      </c>
      <c r="K200" s="53">
        <v>22.5</v>
      </c>
      <c r="L200" s="53">
        <v>58.2</v>
      </c>
      <c r="M200" s="76" t="s">
        <v>211</v>
      </c>
      <c r="N200" s="76">
        <v>15867772718</v>
      </c>
      <c r="O200" s="172"/>
    </row>
    <row r="201" spans="1:15" s="13" customFormat="1" ht="19.5" customHeight="1">
      <c r="A201" s="36"/>
      <c r="B201" s="94"/>
      <c r="C201" s="55" t="s">
        <v>33</v>
      </c>
      <c r="D201" s="96" t="s">
        <v>27</v>
      </c>
      <c r="E201" s="40">
        <f t="shared" si="29"/>
        <v>3.5</v>
      </c>
      <c r="F201" s="40">
        <f t="shared" si="30"/>
        <v>0</v>
      </c>
      <c r="G201" s="53"/>
      <c r="H201" s="53"/>
      <c r="I201" s="53"/>
      <c r="J201" s="40">
        <f t="shared" si="31"/>
        <v>3.5</v>
      </c>
      <c r="K201" s="53">
        <v>3.5</v>
      </c>
      <c r="L201" s="53"/>
      <c r="M201" s="76"/>
      <c r="N201" s="76"/>
      <c r="O201" s="174"/>
    </row>
    <row r="202" spans="1:15" s="13" customFormat="1" ht="19.5" customHeight="1">
      <c r="A202" s="36"/>
      <c r="B202" s="94"/>
      <c r="C202" s="55" t="s">
        <v>58</v>
      </c>
      <c r="D202" s="96" t="s">
        <v>27</v>
      </c>
      <c r="E202" s="40">
        <f t="shared" si="29"/>
        <v>15</v>
      </c>
      <c r="F202" s="40">
        <f t="shared" si="30"/>
        <v>0</v>
      </c>
      <c r="G202" s="53"/>
      <c r="H202" s="53"/>
      <c r="I202" s="53"/>
      <c r="J202" s="40">
        <f t="shared" si="31"/>
        <v>15</v>
      </c>
      <c r="K202" s="53"/>
      <c r="L202" s="53">
        <v>15</v>
      </c>
      <c r="M202" s="76"/>
      <c r="N202" s="76"/>
      <c r="O202" s="174"/>
    </row>
    <row r="203" spans="1:15" s="13" customFormat="1" ht="19.5" customHeight="1">
      <c r="A203" s="36"/>
      <c r="B203" s="94"/>
      <c r="C203" s="55" t="s">
        <v>57</v>
      </c>
      <c r="D203" s="96" t="s">
        <v>27</v>
      </c>
      <c r="E203" s="40">
        <f t="shared" si="29"/>
        <v>30</v>
      </c>
      <c r="F203" s="40">
        <f t="shared" si="30"/>
        <v>0</v>
      </c>
      <c r="G203" s="103"/>
      <c r="H203" s="103"/>
      <c r="I203" s="103"/>
      <c r="J203" s="40">
        <f t="shared" si="31"/>
        <v>30</v>
      </c>
      <c r="K203" s="103"/>
      <c r="L203" s="103">
        <v>30</v>
      </c>
      <c r="M203" s="76"/>
      <c r="N203" s="76"/>
      <c r="O203" s="174"/>
    </row>
    <row r="204" spans="1:15" s="13" customFormat="1" ht="19.5" customHeight="1">
      <c r="A204" s="36"/>
      <c r="B204" s="94"/>
      <c r="C204" s="55" t="s">
        <v>236</v>
      </c>
      <c r="D204" s="96" t="s">
        <v>27</v>
      </c>
      <c r="E204" s="40">
        <f t="shared" si="29"/>
        <v>24.5</v>
      </c>
      <c r="F204" s="40">
        <f t="shared" si="30"/>
        <v>0</v>
      </c>
      <c r="G204" s="103"/>
      <c r="H204" s="103"/>
      <c r="I204" s="103"/>
      <c r="J204" s="40">
        <f t="shared" si="31"/>
        <v>24.5</v>
      </c>
      <c r="K204" s="103"/>
      <c r="L204" s="53">
        <v>24.5</v>
      </c>
      <c r="M204" s="76"/>
      <c r="N204" s="76"/>
      <c r="O204" s="173"/>
    </row>
    <row r="205" spans="1:15" s="13" customFormat="1" ht="19.5" customHeight="1">
      <c r="A205" s="36"/>
      <c r="B205" s="94" t="s">
        <v>237</v>
      </c>
      <c r="C205" s="55" t="s">
        <v>108</v>
      </c>
      <c r="D205" s="96" t="s">
        <v>27</v>
      </c>
      <c r="E205" s="40">
        <f t="shared" si="29"/>
        <v>50</v>
      </c>
      <c r="F205" s="40">
        <f t="shared" si="30"/>
        <v>0</v>
      </c>
      <c r="G205" s="103"/>
      <c r="H205" s="103"/>
      <c r="I205" s="103"/>
      <c r="J205" s="40">
        <f t="shared" si="31"/>
        <v>50</v>
      </c>
      <c r="K205" s="103">
        <v>50</v>
      </c>
      <c r="L205" s="53"/>
      <c r="M205" s="85" t="s">
        <v>238</v>
      </c>
      <c r="N205" s="85">
        <v>13989790918</v>
      </c>
      <c r="O205" s="172"/>
    </row>
    <row r="206" spans="1:15" s="13" customFormat="1" ht="19.5" customHeight="1">
      <c r="A206" s="36"/>
      <c r="B206" s="94"/>
      <c r="C206" s="158" t="s">
        <v>50</v>
      </c>
      <c r="D206" s="96" t="s">
        <v>27</v>
      </c>
      <c r="E206" s="40">
        <f aca="true" t="shared" si="32" ref="E206:E237">SUM(F206+J206)</f>
        <v>8</v>
      </c>
      <c r="F206" s="40">
        <f aca="true" t="shared" si="33" ref="F206:F237">SUM(G206:I206)</f>
        <v>0</v>
      </c>
      <c r="G206" s="103"/>
      <c r="H206" s="103"/>
      <c r="I206" s="103"/>
      <c r="J206" s="40">
        <f aca="true" t="shared" si="34" ref="J206:J237">SUM(K206:L206)</f>
        <v>8</v>
      </c>
      <c r="K206" s="103">
        <v>8</v>
      </c>
      <c r="L206" s="103"/>
      <c r="M206" s="85"/>
      <c r="N206" s="85"/>
      <c r="O206" s="173"/>
    </row>
    <row r="207" spans="1:15" s="13" customFormat="1" ht="19.5" customHeight="1">
      <c r="A207" s="177"/>
      <c r="B207" s="94" t="s">
        <v>239</v>
      </c>
      <c r="C207" s="55" t="s">
        <v>33</v>
      </c>
      <c r="D207" s="96" t="s">
        <v>27</v>
      </c>
      <c r="E207" s="40">
        <f t="shared" si="32"/>
        <v>8.54</v>
      </c>
      <c r="F207" s="40">
        <f t="shared" si="33"/>
        <v>0</v>
      </c>
      <c r="G207" s="103"/>
      <c r="H207" s="103"/>
      <c r="I207" s="103"/>
      <c r="J207" s="40">
        <f t="shared" si="34"/>
        <v>8.54</v>
      </c>
      <c r="K207" s="103">
        <v>8.54</v>
      </c>
      <c r="L207" s="103"/>
      <c r="M207" s="85" t="s">
        <v>240</v>
      </c>
      <c r="N207" s="85">
        <v>13977812836</v>
      </c>
      <c r="O207" s="172"/>
    </row>
    <row r="208" spans="1:15" s="13" customFormat="1" ht="19.5" customHeight="1">
      <c r="A208" s="177"/>
      <c r="B208" s="94"/>
      <c r="C208" s="53" t="s">
        <v>34</v>
      </c>
      <c r="D208" s="150" t="s">
        <v>27</v>
      </c>
      <c r="E208" s="40">
        <f t="shared" si="32"/>
        <v>62.21</v>
      </c>
      <c r="F208" s="40">
        <f t="shared" si="33"/>
        <v>62.21</v>
      </c>
      <c r="G208" s="53">
        <v>62.21</v>
      </c>
      <c r="H208" s="53"/>
      <c r="I208" s="53"/>
      <c r="J208" s="40">
        <f t="shared" si="34"/>
        <v>0</v>
      </c>
      <c r="K208" s="53"/>
      <c r="L208" s="53"/>
      <c r="M208" s="85"/>
      <c r="N208" s="85"/>
      <c r="O208" s="174"/>
    </row>
    <row r="209" spans="1:15" s="13" customFormat="1" ht="19.5" customHeight="1">
      <c r="A209" s="177"/>
      <c r="B209" s="94"/>
      <c r="C209" s="53" t="s">
        <v>34</v>
      </c>
      <c r="D209" s="150" t="s">
        <v>27</v>
      </c>
      <c r="E209" s="40">
        <f t="shared" si="32"/>
        <v>199.97</v>
      </c>
      <c r="F209" s="40">
        <f t="shared" si="33"/>
        <v>0</v>
      </c>
      <c r="G209" s="53"/>
      <c r="H209" s="53"/>
      <c r="I209" s="53"/>
      <c r="J209" s="40">
        <f t="shared" si="34"/>
        <v>199.97</v>
      </c>
      <c r="K209" s="53">
        <v>199.97</v>
      </c>
      <c r="L209" s="53"/>
      <c r="M209" s="85"/>
      <c r="N209" s="85"/>
      <c r="O209" s="174"/>
    </row>
    <row r="210" spans="1:15" s="13" customFormat="1" ht="19.5" customHeight="1">
      <c r="A210" s="177"/>
      <c r="B210" s="94"/>
      <c r="C210" s="53" t="s">
        <v>34</v>
      </c>
      <c r="D210" s="150" t="s">
        <v>27</v>
      </c>
      <c r="E210" s="40">
        <f t="shared" si="32"/>
        <v>10</v>
      </c>
      <c r="F210" s="40">
        <f t="shared" si="33"/>
        <v>0</v>
      </c>
      <c r="G210" s="53"/>
      <c r="H210" s="53"/>
      <c r="I210" s="53"/>
      <c r="J210" s="40">
        <f t="shared" si="34"/>
        <v>10</v>
      </c>
      <c r="K210" s="53"/>
      <c r="L210" s="53">
        <v>10</v>
      </c>
      <c r="M210" s="85"/>
      <c r="N210" s="85"/>
      <c r="O210" s="174"/>
    </row>
    <row r="211" spans="1:15" s="13" customFormat="1" ht="28.5" customHeight="1">
      <c r="A211" s="177"/>
      <c r="B211" s="94"/>
      <c r="C211" s="53" t="s">
        <v>108</v>
      </c>
      <c r="D211" s="150" t="s">
        <v>27</v>
      </c>
      <c r="E211" s="40">
        <f t="shared" si="32"/>
        <v>6.47</v>
      </c>
      <c r="F211" s="40">
        <f t="shared" si="33"/>
        <v>0</v>
      </c>
      <c r="G211" s="53"/>
      <c r="H211" s="53"/>
      <c r="I211" s="53"/>
      <c r="J211" s="40">
        <f t="shared" si="34"/>
        <v>6.47</v>
      </c>
      <c r="K211" s="53">
        <v>6.47</v>
      </c>
      <c r="L211" s="53"/>
      <c r="M211" s="85"/>
      <c r="N211" s="85"/>
      <c r="O211" s="174"/>
    </row>
    <row r="212" spans="1:15" s="13" customFormat="1" ht="24" customHeight="1">
      <c r="A212" s="177"/>
      <c r="B212" s="94"/>
      <c r="C212" s="53" t="s">
        <v>241</v>
      </c>
      <c r="D212" s="150" t="s">
        <v>27</v>
      </c>
      <c r="E212" s="40">
        <f t="shared" si="32"/>
        <v>0.5</v>
      </c>
      <c r="F212" s="40">
        <f t="shared" si="33"/>
        <v>0</v>
      </c>
      <c r="G212" s="53"/>
      <c r="H212" s="53"/>
      <c r="I212" s="53"/>
      <c r="J212" s="40">
        <f t="shared" si="34"/>
        <v>0.5</v>
      </c>
      <c r="K212" s="53">
        <v>0.5</v>
      </c>
      <c r="L212" s="53"/>
      <c r="M212" s="85"/>
      <c r="N212" s="85"/>
      <c r="O212" s="174"/>
    </row>
    <row r="213" spans="1:15" s="13" customFormat="1" ht="19.5" customHeight="1">
      <c r="A213" s="177"/>
      <c r="B213" s="94"/>
      <c r="C213" s="53" t="s">
        <v>57</v>
      </c>
      <c r="D213" s="150" t="s">
        <v>27</v>
      </c>
      <c r="E213" s="40">
        <f t="shared" si="32"/>
        <v>2.2</v>
      </c>
      <c r="F213" s="40">
        <f t="shared" si="33"/>
        <v>0</v>
      </c>
      <c r="G213" s="53"/>
      <c r="H213" s="53"/>
      <c r="I213" s="53"/>
      <c r="J213" s="40">
        <f t="shared" si="34"/>
        <v>2.2</v>
      </c>
      <c r="K213" s="53">
        <v>2.2</v>
      </c>
      <c r="L213" s="53"/>
      <c r="M213" s="85"/>
      <c r="N213" s="85"/>
      <c r="O213" s="174"/>
    </row>
    <row r="214" spans="1:15" s="13" customFormat="1" ht="19.5" customHeight="1">
      <c r="A214" s="177"/>
      <c r="B214" s="94"/>
      <c r="C214" s="53" t="s">
        <v>242</v>
      </c>
      <c r="D214" s="150" t="s">
        <v>27</v>
      </c>
      <c r="E214" s="40">
        <f t="shared" si="32"/>
        <v>0.5</v>
      </c>
      <c r="F214" s="40">
        <f t="shared" si="33"/>
        <v>0</v>
      </c>
      <c r="G214" s="103"/>
      <c r="H214" s="103"/>
      <c r="I214" s="103"/>
      <c r="J214" s="40">
        <f t="shared" si="34"/>
        <v>0.5</v>
      </c>
      <c r="K214" s="103">
        <v>0.5</v>
      </c>
      <c r="L214" s="103"/>
      <c r="M214" s="85"/>
      <c r="N214" s="85"/>
      <c r="O214" s="174"/>
    </row>
    <row r="215" spans="1:15" s="13" customFormat="1" ht="19.5" customHeight="1">
      <c r="A215" s="177"/>
      <c r="B215" s="94"/>
      <c r="C215" s="53" t="s">
        <v>58</v>
      </c>
      <c r="D215" s="150" t="s">
        <v>27</v>
      </c>
      <c r="E215" s="40">
        <f t="shared" si="32"/>
        <v>2.57</v>
      </c>
      <c r="F215" s="40">
        <f t="shared" si="33"/>
        <v>0</v>
      </c>
      <c r="G215" s="103"/>
      <c r="H215" s="103"/>
      <c r="I215" s="103"/>
      <c r="J215" s="40">
        <f t="shared" si="34"/>
        <v>2.57</v>
      </c>
      <c r="K215" s="103">
        <v>2.57</v>
      </c>
      <c r="L215" s="103"/>
      <c r="M215" s="85"/>
      <c r="N215" s="85"/>
      <c r="O215" s="174"/>
    </row>
    <row r="216" spans="1:15" s="13" customFormat="1" ht="19.5" customHeight="1">
      <c r="A216" s="177"/>
      <c r="B216" s="94"/>
      <c r="C216" s="53" t="s">
        <v>69</v>
      </c>
      <c r="D216" s="150" t="s">
        <v>27</v>
      </c>
      <c r="E216" s="40">
        <f t="shared" si="32"/>
        <v>20.48</v>
      </c>
      <c r="F216" s="40">
        <f t="shared" si="33"/>
        <v>0</v>
      </c>
      <c r="G216" s="103"/>
      <c r="H216" s="103"/>
      <c r="I216" s="103"/>
      <c r="J216" s="40">
        <f t="shared" si="34"/>
        <v>20.48</v>
      </c>
      <c r="K216" s="103">
        <v>20.48</v>
      </c>
      <c r="L216" s="103"/>
      <c r="M216" s="85"/>
      <c r="N216" s="85"/>
      <c r="O216" s="174"/>
    </row>
    <row r="217" spans="1:15" s="13" customFormat="1" ht="19.5" customHeight="1">
      <c r="A217" s="177"/>
      <c r="B217" s="94"/>
      <c r="C217" s="53" t="s">
        <v>242</v>
      </c>
      <c r="D217" s="150" t="s">
        <v>27</v>
      </c>
      <c r="E217" s="40">
        <f t="shared" si="32"/>
        <v>0.6</v>
      </c>
      <c r="F217" s="40">
        <f t="shared" si="33"/>
        <v>0</v>
      </c>
      <c r="G217" s="103"/>
      <c r="H217" s="103"/>
      <c r="I217" s="103"/>
      <c r="J217" s="40">
        <f t="shared" si="34"/>
        <v>0.6</v>
      </c>
      <c r="K217" s="103">
        <v>0.6</v>
      </c>
      <c r="L217" s="103"/>
      <c r="M217" s="85"/>
      <c r="N217" s="85"/>
      <c r="O217" s="174"/>
    </row>
    <row r="218" spans="1:15" s="13" customFormat="1" ht="19.5" customHeight="1">
      <c r="A218" s="177"/>
      <c r="B218" s="94"/>
      <c r="C218" s="53" t="s">
        <v>36</v>
      </c>
      <c r="D218" s="150" t="s">
        <v>27</v>
      </c>
      <c r="E218" s="40">
        <f t="shared" si="32"/>
        <v>0.5</v>
      </c>
      <c r="F218" s="40">
        <f t="shared" si="33"/>
        <v>0</v>
      </c>
      <c r="G218" s="103"/>
      <c r="H218" s="103"/>
      <c r="I218" s="103"/>
      <c r="J218" s="40">
        <f t="shared" si="34"/>
        <v>0.5</v>
      </c>
      <c r="K218" s="103">
        <v>0.5</v>
      </c>
      <c r="L218" s="103"/>
      <c r="M218" s="85"/>
      <c r="N218" s="85"/>
      <c r="O218" s="173"/>
    </row>
    <row r="219" spans="1:15" s="13" customFormat="1" ht="19.5" customHeight="1">
      <c r="A219" s="36"/>
      <c r="B219" s="94" t="s">
        <v>243</v>
      </c>
      <c r="C219" s="53" t="s">
        <v>59</v>
      </c>
      <c r="D219" s="150" t="s">
        <v>27</v>
      </c>
      <c r="E219" s="40">
        <f t="shared" si="32"/>
        <v>5</v>
      </c>
      <c r="F219" s="40">
        <f t="shared" si="33"/>
        <v>0</v>
      </c>
      <c r="G219" s="103"/>
      <c r="H219" s="103"/>
      <c r="I219" s="103"/>
      <c r="J219" s="40">
        <f t="shared" si="34"/>
        <v>5</v>
      </c>
      <c r="K219" s="103">
        <v>5</v>
      </c>
      <c r="L219" s="103"/>
      <c r="M219" s="85" t="s">
        <v>244</v>
      </c>
      <c r="N219" s="85">
        <v>13977807811</v>
      </c>
      <c r="O219" s="172"/>
    </row>
    <row r="220" spans="1:15" s="13" customFormat="1" ht="19.5" customHeight="1">
      <c r="A220" s="36"/>
      <c r="B220" s="94"/>
      <c r="C220" s="53" t="s">
        <v>58</v>
      </c>
      <c r="D220" s="150" t="s">
        <v>27</v>
      </c>
      <c r="E220" s="40">
        <f t="shared" si="32"/>
        <v>3</v>
      </c>
      <c r="F220" s="40">
        <f t="shared" si="33"/>
        <v>0</v>
      </c>
      <c r="G220" s="103"/>
      <c r="H220" s="103"/>
      <c r="I220" s="103"/>
      <c r="J220" s="40">
        <f t="shared" si="34"/>
        <v>3</v>
      </c>
      <c r="K220" s="179">
        <v>3</v>
      </c>
      <c r="L220" s="103"/>
      <c r="M220" s="85"/>
      <c r="N220" s="85"/>
      <c r="O220" s="174"/>
    </row>
    <row r="221" spans="1:15" s="13" customFormat="1" ht="19.5" customHeight="1">
      <c r="A221" s="36"/>
      <c r="B221" s="94"/>
      <c r="C221" s="53" t="s">
        <v>33</v>
      </c>
      <c r="D221" s="150" t="s">
        <v>27</v>
      </c>
      <c r="E221" s="40">
        <f t="shared" si="32"/>
        <v>10</v>
      </c>
      <c r="F221" s="40">
        <f t="shared" si="33"/>
        <v>0</v>
      </c>
      <c r="G221" s="103"/>
      <c r="H221" s="103"/>
      <c r="I221" s="103"/>
      <c r="J221" s="40">
        <f t="shared" si="34"/>
        <v>10</v>
      </c>
      <c r="K221" s="179">
        <v>10</v>
      </c>
      <c r="L221" s="103"/>
      <c r="M221" s="85"/>
      <c r="N221" s="85"/>
      <c r="O221" s="174"/>
    </row>
    <row r="222" spans="1:15" s="13" customFormat="1" ht="19.5" customHeight="1">
      <c r="A222" s="36"/>
      <c r="B222" s="94"/>
      <c r="C222" s="53" t="s">
        <v>34</v>
      </c>
      <c r="D222" s="150" t="s">
        <v>27</v>
      </c>
      <c r="E222" s="40">
        <f t="shared" si="32"/>
        <v>32</v>
      </c>
      <c r="F222" s="40">
        <f t="shared" si="33"/>
        <v>0</v>
      </c>
      <c r="G222" s="103"/>
      <c r="H222" s="103"/>
      <c r="I222" s="103"/>
      <c r="J222" s="40">
        <f t="shared" si="34"/>
        <v>32</v>
      </c>
      <c r="K222" s="179">
        <v>32</v>
      </c>
      <c r="L222" s="103"/>
      <c r="M222" s="85"/>
      <c r="N222" s="85"/>
      <c r="O222" s="174"/>
    </row>
    <row r="223" spans="1:15" s="13" customFormat="1" ht="19.5" customHeight="1">
      <c r="A223" s="36"/>
      <c r="B223" s="94"/>
      <c r="C223" s="53" t="s">
        <v>36</v>
      </c>
      <c r="D223" s="150" t="s">
        <v>27</v>
      </c>
      <c r="E223" s="40">
        <f t="shared" si="32"/>
        <v>3</v>
      </c>
      <c r="F223" s="40">
        <f t="shared" si="33"/>
        <v>0</v>
      </c>
      <c r="G223" s="103"/>
      <c r="H223" s="103"/>
      <c r="I223" s="103"/>
      <c r="J223" s="40">
        <f t="shared" si="34"/>
        <v>3</v>
      </c>
      <c r="K223" s="179">
        <v>3</v>
      </c>
      <c r="L223" s="103"/>
      <c r="M223" s="85"/>
      <c r="N223" s="85"/>
      <c r="O223" s="173"/>
    </row>
    <row r="224" spans="1:15" s="13" customFormat="1" ht="19.5" customHeight="1">
      <c r="A224" s="36"/>
      <c r="B224" s="94" t="s">
        <v>245</v>
      </c>
      <c r="C224" s="53" t="s">
        <v>33</v>
      </c>
      <c r="D224" s="150" t="s">
        <v>27</v>
      </c>
      <c r="E224" s="40">
        <f t="shared" si="32"/>
        <v>0.45</v>
      </c>
      <c r="F224" s="40">
        <f t="shared" si="33"/>
        <v>0</v>
      </c>
      <c r="G224" s="103"/>
      <c r="H224" s="103"/>
      <c r="I224" s="103"/>
      <c r="J224" s="40">
        <f t="shared" si="34"/>
        <v>0.45</v>
      </c>
      <c r="K224" s="179">
        <v>0.45</v>
      </c>
      <c r="L224" s="103"/>
      <c r="M224" s="85" t="s">
        <v>246</v>
      </c>
      <c r="N224" s="85">
        <v>13877806266</v>
      </c>
      <c r="O224" s="172"/>
    </row>
    <row r="225" spans="1:15" s="13" customFormat="1" ht="19.5" customHeight="1">
      <c r="A225" s="36"/>
      <c r="B225" s="94"/>
      <c r="C225" s="53" t="s">
        <v>34</v>
      </c>
      <c r="D225" s="96" t="s">
        <v>27</v>
      </c>
      <c r="E225" s="40">
        <f t="shared" si="32"/>
        <v>11.07</v>
      </c>
      <c r="F225" s="40">
        <f t="shared" si="33"/>
        <v>0</v>
      </c>
      <c r="G225" s="53"/>
      <c r="H225" s="53"/>
      <c r="I225" s="53"/>
      <c r="J225" s="40">
        <f t="shared" si="34"/>
        <v>11.07</v>
      </c>
      <c r="K225" s="53">
        <v>5</v>
      </c>
      <c r="L225" s="53">
        <v>6.07</v>
      </c>
      <c r="M225" s="85"/>
      <c r="N225" s="85"/>
      <c r="O225" s="174"/>
    </row>
    <row r="226" spans="1:15" s="13" customFormat="1" ht="19.5" customHeight="1">
      <c r="A226" s="36"/>
      <c r="B226" s="94"/>
      <c r="C226" s="53" t="s">
        <v>50</v>
      </c>
      <c r="D226" s="96" t="s">
        <v>27</v>
      </c>
      <c r="E226" s="40">
        <f t="shared" si="32"/>
        <v>1.94</v>
      </c>
      <c r="F226" s="40">
        <f t="shared" si="33"/>
        <v>0</v>
      </c>
      <c r="G226" s="53"/>
      <c r="H226" s="53"/>
      <c r="I226" s="53"/>
      <c r="J226" s="40">
        <f t="shared" si="34"/>
        <v>1.94</v>
      </c>
      <c r="K226" s="53">
        <v>1.94</v>
      </c>
      <c r="L226" s="53"/>
      <c r="M226" s="85"/>
      <c r="N226" s="85"/>
      <c r="O226" s="173"/>
    </row>
    <row r="227" spans="1:15" s="13" customFormat="1" ht="19.5" customHeight="1">
      <c r="A227" s="36"/>
      <c r="B227" s="178" t="s">
        <v>247</v>
      </c>
      <c r="C227" s="53" t="s">
        <v>33</v>
      </c>
      <c r="D227" s="96" t="s">
        <v>27</v>
      </c>
      <c r="E227" s="40">
        <f t="shared" si="32"/>
        <v>23</v>
      </c>
      <c r="F227" s="40">
        <f t="shared" si="33"/>
        <v>15</v>
      </c>
      <c r="G227" s="103"/>
      <c r="H227" s="103"/>
      <c r="I227" s="103">
        <v>15</v>
      </c>
      <c r="J227" s="40">
        <f t="shared" si="34"/>
        <v>8</v>
      </c>
      <c r="K227" s="103"/>
      <c r="L227" s="103">
        <v>8</v>
      </c>
      <c r="M227" s="76" t="s">
        <v>248</v>
      </c>
      <c r="N227" s="76">
        <v>18107880885</v>
      </c>
      <c r="O227" s="172"/>
    </row>
    <row r="228" spans="1:15" s="13" customFormat="1" ht="19.5" customHeight="1">
      <c r="A228" s="36"/>
      <c r="B228" s="178"/>
      <c r="C228" s="53" t="s">
        <v>34</v>
      </c>
      <c r="D228" s="76" t="s">
        <v>27</v>
      </c>
      <c r="E228" s="40">
        <f t="shared" si="32"/>
        <v>289</v>
      </c>
      <c r="F228" s="40">
        <f t="shared" si="33"/>
        <v>140</v>
      </c>
      <c r="G228" s="53">
        <v>50</v>
      </c>
      <c r="H228" s="53">
        <v>50</v>
      </c>
      <c r="I228" s="53">
        <v>40</v>
      </c>
      <c r="J228" s="40">
        <f t="shared" si="34"/>
        <v>149</v>
      </c>
      <c r="K228" s="53">
        <v>15</v>
      </c>
      <c r="L228" s="53">
        <v>134</v>
      </c>
      <c r="M228" s="76"/>
      <c r="N228" s="76"/>
      <c r="O228" s="174"/>
    </row>
    <row r="229" spans="1:15" s="13" customFormat="1" ht="19.5" customHeight="1">
      <c r="A229" s="36"/>
      <c r="B229" s="178"/>
      <c r="C229" s="53" t="s">
        <v>36</v>
      </c>
      <c r="D229" s="76" t="s">
        <v>27</v>
      </c>
      <c r="E229" s="40">
        <f t="shared" si="32"/>
        <v>130</v>
      </c>
      <c r="F229" s="40">
        <f t="shared" si="33"/>
        <v>0</v>
      </c>
      <c r="G229" s="53"/>
      <c r="H229" s="53"/>
      <c r="I229" s="53"/>
      <c r="J229" s="40">
        <f t="shared" si="34"/>
        <v>130</v>
      </c>
      <c r="K229" s="53">
        <v>130</v>
      </c>
      <c r="L229" s="53">
        <v>0</v>
      </c>
      <c r="M229" s="76"/>
      <c r="N229" s="76"/>
      <c r="O229" s="174"/>
    </row>
    <row r="230" spans="1:15" s="13" customFormat="1" ht="19.5" customHeight="1">
      <c r="A230" s="36"/>
      <c r="B230" s="178"/>
      <c r="C230" s="53" t="s">
        <v>50</v>
      </c>
      <c r="D230" s="76" t="s">
        <v>27</v>
      </c>
      <c r="E230" s="40">
        <f t="shared" si="32"/>
        <v>20</v>
      </c>
      <c r="F230" s="40">
        <f t="shared" si="33"/>
        <v>0</v>
      </c>
      <c r="G230" s="53"/>
      <c r="H230" s="53"/>
      <c r="I230" s="53"/>
      <c r="J230" s="40">
        <f t="shared" si="34"/>
        <v>20</v>
      </c>
      <c r="K230" s="53"/>
      <c r="L230" s="53">
        <v>20</v>
      </c>
      <c r="M230" s="76"/>
      <c r="N230" s="76"/>
      <c r="O230" s="174"/>
    </row>
    <row r="231" spans="1:15" s="13" customFormat="1" ht="19.5" customHeight="1">
      <c r="A231" s="36"/>
      <c r="B231" s="178"/>
      <c r="C231" s="53" t="s">
        <v>57</v>
      </c>
      <c r="D231" s="76" t="s">
        <v>27</v>
      </c>
      <c r="E231" s="40">
        <f t="shared" si="32"/>
        <v>20</v>
      </c>
      <c r="F231" s="40">
        <f t="shared" si="33"/>
        <v>0</v>
      </c>
      <c r="G231" s="53"/>
      <c r="H231" s="53"/>
      <c r="I231" s="53"/>
      <c r="J231" s="40">
        <f t="shared" si="34"/>
        <v>20</v>
      </c>
      <c r="K231" s="53"/>
      <c r="L231" s="53">
        <v>20</v>
      </c>
      <c r="M231" s="76"/>
      <c r="N231" s="76"/>
      <c r="O231" s="173"/>
    </row>
    <row r="232" spans="1:15" s="13" customFormat="1" ht="19.5" customHeight="1">
      <c r="A232" s="36"/>
      <c r="B232" s="97" t="s">
        <v>249</v>
      </c>
      <c r="C232" s="53" t="s">
        <v>34</v>
      </c>
      <c r="D232" s="76" t="s">
        <v>27</v>
      </c>
      <c r="E232" s="40">
        <f t="shared" si="32"/>
        <v>15</v>
      </c>
      <c r="F232" s="40">
        <f t="shared" si="33"/>
        <v>0</v>
      </c>
      <c r="G232" s="53"/>
      <c r="H232" s="53"/>
      <c r="I232" s="53"/>
      <c r="J232" s="40">
        <f t="shared" si="34"/>
        <v>15</v>
      </c>
      <c r="K232" s="53"/>
      <c r="L232" s="53">
        <v>15</v>
      </c>
      <c r="M232" s="134" t="s">
        <v>250</v>
      </c>
      <c r="N232" s="134">
        <v>15295961888</v>
      </c>
      <c r="O232" s="172"/>
    </row>
    <row r="233" spans="1:15" s="13" customFormat="1" ht="19.5" customHeight="1">
      <c r="A233" s="36"/>
      <c r="B233" s="99"/>
      <c r="C233" s="53" t="s">
        <v>57</v>
      </c>
      <c r="D233" s="76" t="s">
        <v>27</v>
      </c>
      <c r="E233" s="40">
        <f t="shared" si="32"/>
        <v>5</v>
      </c>
      <c r="F233" s="40">
        <f t="shared" si="33"/>
        <v>0</v>
      </c>
      <c r="G233" s="53"/>
      <c r="H233" s="53"/>
      <c r="I233" s="53"/>
      <c r="J233" s="40">
        <f t="shared" si="34"/>
        <v>5</v>
      </c>
      <c r="K233" s="53"/>
      <c r="L233" s="53">
        <v>5</v>
      </c>
      <c r="M233" s="96"/>
      <c r="N233" s="96"/>
      <c r="O233" s="173"/>
    </row>
    <row r="234" spans="1:15" s="13" customFormat="1" ht="19.5" customHeight="1">
      <c r="A234" s="36"/>
      <c r="B234" s="97" t="s">
        <v>251</v>
      </c>
      <c r="C234" s="53" t="s">
        <v>34</v>
      </c>
      <c r="D234" s="76" t="s">
        <v>27</v>
      </c>
      <c r="E234" s="40">
        <f t="shared" si="32"/>
        <v>10</v>
      </c>
      <c r="F234" s="40">
        <f t="shared" si="33"/>
        <v>0</v>
      </c>
      <c r="G234" s="53"/>
      <c r="H234" s="53"/>
      <c r="I234" s="53"/>
      <c r="J234" s="40">
        <f t="shared" si="34"/>
        <v>10</v>
      </c>
      <c r="K234" s="53"/>
      <c r="L234" s="53">
        <v>10</v>
      </c>
      <c r="M234" s="134" t="s">
        <v>252</v>
      </c>
      <c r="N234" s="134">
        <v>15105772567</v>
      </c>
      <c r="O234" s="172"/>
    </row>
    <row r="235" spans="1:15" s="13" customFormat="1" ht="19.5" customHeight="1">
      <c r="A235" s="36"/>
      <c r="B235" s="98"/>
      <c r="C235" s="53" t="s">
        <v>33</v>
      </c>
      <c r="D235" s="76" t="s">
        <v>27</v>
      </c>
      <c r="E235" s="40">
        <f t="shared" si="32"/>
        <v>7</v>
      </c>
      <c r="F235" s="40">
        <f t="shared" si="33"/>
        <v>0</v>
      </c>
      <c r="G235" s="53"/>
      <c r="H235" s="53"/>
      <c r="I235" s="53"/>
      <c r="J235" s="40">
        <f t="shared" si="34"/>
        <v>7</v>
      </c>
      <c r="K235" s="53"/>
      <c r="L235" s="53">
        <v>7</v>
      </c>
      <c r="M235" s="138"/>
      <c r="N235" s="138"/>
      <c r="O235" s="174"/>
    </row>
    <row r="236" spans="1:15" s="13" customFormat="1" ht="19.5" customHeight="1">
      <c r="A236" s="36"/>
      <c r="B236" s="98"/>
      <c r="C236" s="53" t="s">
        <v>57</v>
      </c>
      <c r="D236" s="76" t="s">
        <v>27</v>
      </c>
      <c r="E236" s="40">
        <f t="shared" si="32"/>
        <v>2</v>
      </c>
      <c r="F236" s="40">
        <f t="shared" si="33"/>
        <v>0</v>
      </c>
      <c r="G236" s="53"/>
      <c r="H236" s="53"/>
      <c r="I236" s="53"/>
      <c r="J236" s="40">
        <f t="shared" si="34"/>
        <v>2</v>
      </c>
      <c r="K236" s="53"/>
      <c r="L236" s="53">
        <v>2</v>
      </c>
      <c r="M236" s="138"/>
      <c r="N236" s="138"/>
      <c r="O236" s="174"/>
    </row>
    <row r="237" spans="1:15" s="13" customFormat="1" ht="19.5" customHeight="1">
      <c r="A237" s="36"/>
      <c r="B237" s="99"/>
      <c r="C237" s="53" t="s">
        <v>69</v>
      </c>
      <c r="D237" s="76" t="s">
        <v>27</v>
      </c>
      <c r="E237" s="40">
        <f t="shared" si="32"/>
        <v>11</v>
      </c>
      <c r="F237" s="40">
        <f t="shared" si="33"/>
        <v>0</v>
      </c>
      <c r="G237" s="53"/>
      <c r="H237" s="53"/>
      <c r="I237" s="53"/>
      <c r="J237" s="40">
        <f t="shared" si="34"/>
        <v>11</v>
      </c>
      <c r="K237" s="53"/>
      <c r="L237" s="53">
        <v>11</v>
      </c>
      <c r="M237" s="96"/>
      <c r="N237" s="96"/>
      <c r="O237" s="173"/>
    </row>
    <row r="238" spans="1:15" s="13" customFormat="1" ht="19.5" customHeight="1">
      <c r="A238" s="36"/>
      <c r="B238" s="97" t="s">
        <v>253</v>
      </c>
      <c r="C238" s="53" t="s">
        <v>34</v>
      </c>
      <c r="D238" s="76" t="s">
        <v>27</v>
      </c>
      <c r="E238" s="40">
        <f aca="true" t="shared" si="35" ref="E238:E272">SUM(F238+J238)</f>
        <v>12</v>
      </c>
      <c r="F238" s="40">
        <f aca="true" t="shared" si="36" ref="F238:F272">SUM(G238:I238)</f>
        <v>2</v>
      </c>
      <c r="G238" s="53"/>
      <c r="H238" s="53"/>
      <c r="I238" s="53">
        <v>2</v>
      </c>
      <c r="J238" s="40">
        <f aca="true" t="shared" si="37" ref="J238:J272">SUM(K238:L238)</f>
        <v>10</v>
      </c>
      <c r="K238" s="53"/>
      <c r="L238" s="53">
        <v>10</v>
      </c>
      <c r="M238" s="134" t="s">
        <v>254</v>
      </c>
      <c r="N238" s="134">
        <v>19107783588</v>
      </c>
      <c r="O238" s="172"/>
    </row>
    <row r="239" spans="1:15" s="13" customFormat="1" ht="19.5" customHeight="1">
      <c r="A239" s="36"/>
      <c r="B239" s="99"/>
      <c r="C239" s="53" t="s">
        <v>33</v>
      </c>
      <c r="D239" s="76" t="s">
        <v>27</v>
      </c>
      <c r="E239" s="40">
        <f t="shared" si="35"/>
        <v>10</v>
      </c>
      <c r="F239" s="40">
        <f t="shared" si="36"/>
        <v>0</v>
      </c>
      <c r="G239" s="53"/>
      <c r="H239" s="53"/>
      <c r="I239" s="53"/>
      <c r="J239" s="40">
        <f t="shared" si="37"/>
        <v>10</v>
      </c>
      <c r="K239" s="53"/>
      <c r="L239" s="53">
        <v>10</v>
      </c>
      <c r="M239" s="96"/>
      <c r="N239" s="96"/>
      <c r="O239" s="173"/>
    </row>
    <row r="240" spans="1:15" s="13" customFormat="1" ht="19.5" customHeight="1">
      <c r="A240" s="36"/>
      <c r="B240" s="97" t="s">
        <v>255</v>
      </c>
      <c r="C240" s="53" t="s">
        <v>33</v>
      </c>
      <c r="D240" s="76" t="s">
        <v>27</v>
      </c>
      <c r="E240" s="40">
        <f t="shared" si="35"/>
        <v>0.3</v>
      </c>
      <c r="F240" s="40">
        <f t="shared" si="36"/>
        <v>0</v>
      </c>
      <c r="G240" s="53"/>
      <c r="H240" s="53"/>
      <c r="I240" s="53"/>
      <c r="J240" s="40">
        <f t="shared" si="37"/>
        <v>0.3</v>
      </c>
      <c r="K240" s="53"/>
      <c r="L240" s="53">
        <v>0.3</v>
      </c>
      <c r="M240" s="76" t="s">
        <v>256</v>
      </c>
      <c r="N240" s="76">
        <v>13977813197</v>
      </c>
      <c r="O240" s="171"/>
    </row>
    <row r="241" spans="1:15" s="13" customFormat="1" ht="19.5" customHeight="1">
      <c r="A241" s="36"/>
      <c r="B241" s="98"/>
      <c r="C241" s="53" t="s">
        <v>34</v>
      </c>
      <c r="D241" s="76" t="s">
        <v>27</v>
      </c>
      <c r="E241" s="40">
        <f t="shared" si="35"/>
        <v>16</v>
      </c>
      <c r="F241" s="40">
        <f t="shared" si="36"/>
        <v>0</v>
      </c>
      <c r="G241" s="53"/>
      <c r="H241" s="53"/>
      <c r="I241" s="53"/>
      <c r="J241" s="40">
        <f t="shared" si="37"/>
        <v>16</v>
      </c>
      <c r="K241" s="53"/>
      <c r="L241" s="53">
        <v>16</v>
      </c>
      <c r="M241" s="76"/>
      <c r="N241" s="76"/>
      <c r="O241" s="171"/>
    </row>
    <row r="242" spans="1:15" s="13" customFormat="1" ht="19.5" customHeight="1">
      <c r="A242" s="36"/>
      <c r="B242" s="98"/>
      <c r="C242" s="53" t="s">
        <v>257</v>
      </c>
      <c r="D242" s="76" t="s">
        <v>27</v>
      </c>
      <c r="E242" s="40">
        <f t="shared" si="35"/>
        <v>0.4</v>
      </c>
      <c r="F242" s="40">
        <f t="shared" si="36"/>
        <v>0</v>
      </c>
      <c r="G242" s="53"/>
      <c r="H242" s="53"/>
      <c r="I242" s="53"/>
      <c r="J242" s="40">
        <f t="shared" si="37"/>
        <v>0.4</v>
      </c>
      <c r="K242" s="53"/>
      <c r="L242" s="53">
        <v>0.4</v>
      </c>
      <c r="M242" s="76"/>
      <c r="N242" s="76"/>
      <c r="O242" s="171"/>
    </row>
    <row r="243" spans="1:15" s="13" customFormat="1" ht="19.5" customHeight="1">
      <c r="A243" s="36"/>
      <c r="B243" s="98"/>
      <c r="C243" s="53" t="s">
        <v>241</v>
      </c>
      <c r="D243" s="76" t="s">
        <v>27</v>
      </c>
      <c r="E243" s="40">
        <f t="shared" si="35"/>
        <v>0.5</v>
      </c>
      <c r="F243" s="40">
        <f t="shared" si="36"/>
        <v>0</v>
      </c>
      <c r="G243" s="53"/>
      <c r="H243" s="53"/>
      <c r="I243" s="53"/>
      <c r="J243" s="40">
        <f t="shared" si="37"/>
        <v>0.5</v>
      </c>
      <c r="K243" s="53"/>
      <c r="L243" s="53">
        <v>0.5</v>
      </c>
      <c r="M243" s="76"/>
      <c r="N243" s="76"/>
      <c r="O243" s="171"/>
    </row>
    <row r="244" spans="1:15" s="13" customFormat="1" ht="19.5" customHeight="1">
      <c r="A244" s="36"/>
      <c r="B244" s="98"/>
      <c r="C244" s="53" t="s">
        <v>57</v>
      </c>
      <c r="D244" s="76" t="s">
        <v>27</v>
      </c>
      <c r="E244" s="40">
        <f t="shared" si="35"/>
        <v>3.5</v>
      </c>
      <c r="F244" s="40">
        <f t="shared" si="36"/>
        <v>0</v>
      </c>
      <c r="G244" s="53"/>
      <c r="H244" s="53"/>
      <c r="I244" s="53"/>
      <c r="J244" s="40">
        <f t="shared" si="37"/>
        <v>3.5</v>
      </c>
      <c r="K244" s="53"/>
      <c r="L244" s="53">
        <v>3.5</v>
      </c>
      <c r="M244" s="76"/>
      <c r="N244" s="76"/>
      <c r="O244" s="171"/>
    </row>
    <row r="245" spans="1:15" s="13" customFormat="1" ht="19.5" customHeight="1">
      <c r="A245" s="36"/>
      <c r="B245" s="98"/>
      <c r="C245" s="53" t="s">
        <v>242</v>
      </c>
      <c r="D245" s="76" t="s">
        <v>27</v>
      </c>
      <c r="E245" s="40">
        <f t="shared" si="35"/>
        <v>0.1</v>
      </c>
      <c r="F245" s="40">
        <f t="shared" si="36"/>
        <v>0</v>
      </c>
      <c r="G245" s="53"/>
      <c r="H245" s="53"/>
      <c r="I245" s="53"/>
      <c r="J245" s="40">
        <f t="shared" si="37"/>
        <v>0.1</v>
      </c>
      <c r="K245" s="53"/>
      <c r="L245" s="53">
        <v>0.1</v>
      </c>
      <c r="M245" s="76"/>
      <c r="N245" s="76"/>
      <c r="O245" s="171"/>
    </row>
    <row r="246" spans="1:15" s="13" customFormat="1" ht="19.5" customHeight="1">
      <c r="A246" s="36"/>
      <c r="B246" s="99"/>
      <c r="C246" s="53" t="s">
        <v>58</v>
      </c>
      <c r="D246" s="76" t="s">
        <v>27</v>
      </c>
      <c r="E246" s="40">
        <f t="shared" si="35"/>
        <v>1.2</v>
      </c>
      <c r="F246" s="40">
        <f t="shared" si="36"/>
        <v>0</v>
      </c>
      <c r="G246" s="53"/>
      <c r="H246" s="53"/>
      <c r="I246" s="53"/>
      <c r="J246" s="40">
        <f t="shared" si="37"/>
        <v>1.2</v>
      </c>
      <c r="K246" s="53"/>
      <c r="L246" s="53">
        <v>1.2</v>
      </c>
      <c r="M246" s="76"/>
      <c r="N246" s="76"/>
      <c r="O246" s="171"/>
    </row>
    <row r="247" spans="1:15" s="13" customFormat="1" ht="19.5" customHeight="1">
      <c r="A247" s="36"/>
      <c r="B247" s="97" t="s">
        <v>258</v>
      </c>
      <c r="C247" s="53" t="s">
        <v>34</v>
      </c>
      <c r="D247" s="76" t="s">
        <v>27</v>
      </c>
      <c r="E247" s="40">
        <f t="shared" si="35"/>
        <v>8</v>
      </c>
      <c r="F247" s="40">
        <f t="shared" si="36"/>
        <v>0</v>
      </c>
      <c r="G247" s="53"/>
      <c r="H247" s="53"/>
      <c r="I247" s="53"/>
      <c r="J247" s="40">
        <f t="shared" si="37"/>
        <v>8</v>
      </c>
      <c r="K247" s="53"/>
      <c r="L247" s="53">
        <v>8</v>
      </c>
      <c r="M247" s="134" t="s">
        <v>259</v>
      </c>
      <c r="N247" s="134">
        <v>15058380126</v>
      </c>
      <c r="O247" s="172"/>
    </row>
    <row r="248" spans="1:15" s="13" customFormat="1" ht="19.5" customHeight="1">
      <c r="A248" s="36"/>
      <c r="B248" s="99"/>
      <c r="C248" s="53" t="s">
        <v>33</v>
      </c>
      <c r="D248" s="76" t="s">
        <v>27</v>
      </c>
      <c r="E248" s="40">
        <f t="shared" si="35"/>
        <v>6</v>
      </c>
      <c r="F248" s="40">
        <f t="shared" si="36"/>
        <v>0</v>
      </c>
      <c r="G248" s="53"/>
      <c r="H248" s="53"/>
      <c r="I248" s="53"/>
      <c r="J248" s="40">
        <f t="shared" si="37"/>
        <v>6</v>
      </c>
      <c r="K248" s="53"/>
      <c r="L248" s="53">
        <v>6</v>
      </c>
      <c r="M248" s="96"/>
      <c r="N248" s="96"/>
      <c r="O248" s="173"/>
    </row>
    <row r="249" spans="1:15" s="13" customFormat="1" ht="19.5" customHeight="1">
      <c r="A249" s="36"/>
      <c r="B249" s="97" t="s">
        <v>260</v>
      </c>
      <c r="C249" s="53" t="s">
        <v>34</v>
      </c>
      <c r="D249" s="76" t="s">
        <v>27</v>
      </c>
      <c r="E249" s="40">
        <f t="shared" si="35"/>
        <v>95.6</v>
      </c>
      <c r="F249" s="40">
        <f t="shared" si="36"/>
        <v>0</v>
      </c>
      <c r="G249" s="53"/>
      <c r="H249" s="53"/>
      <c r="I249" s="53"/>
      <c r="J249" s="40">
        <f t="shared" si="37"/>
        <v>95.6</v>
      </c>
      <c r="K249" s="53"/>
      <c r="L249" s="53">
        <v>95.6</v>
      </c>
      <c r="M249" s="134" t="s">
        <v>261</v>
      </c>
      <c r="N249" s="134">
        <v>15277763026</v>
      </c>
      <c r="O249" s="172"/>
    </row>
    <row r="250" spans="1:15" s="13" customFormat="1" ht="19.5" customHeight="1">
      <c r="A250" s="36"/>
      <c r="B250" s="98"/>
      <c r="C250" s="53" t="s">
        <v>57</v>
      </c>
      <c r="D250" s="96" t="s">
        <v>27</v>
      </c>
      <c r="E250" s="40">
        <f t="shared" si="35"/>
        <v>10.5</v>
      </c>
      <c r="F250" s="40">
        <f t="shared" si="36"/>
        <v>0</v>
      </c>
      <c r="G250" s="53"/>
      <c r="H250" s="53"/>
      <c r="I250" s="53"/>
      <c r="J250" s="40">
        <f t="shared" si="37"/>
        <v>10.5</v>
      </c>
      <c r="K250" s="53"/>
      <c r="L250" s="53">
        <v>10.5</v>
      </c>
      <c r="M250" s="138"/>
      <c r="N250" s="138"/>
      <c r="O250" s="173"/>
    </row>
    <row r="251" spans="1:15" s="13" customFormat="1" ht="19.5" customHeight="1">
      <c r="A251" s="36"/>
      <c r="B251" s="95" t="s">
        <v>262</v>
      </c>
      <c r="C251" s="53" t="s">
        <v>34</v>
      </c>
      <c r="D251" s="96" t="s">
        <v>27</v>
      </c>
      <c r="E251" s="40">
        <f t="shared" si="35"/>
        <v>20</v>
      </c>
      <c r="F251" s="40">
        <f t="shared" si="36"/>
        <v>0</v>
      </c>
      <c r="G251" s="53"/>
      <c r="H251" s="53"/>
      <c r="I251" s="53"/>
      <c r="J251" s="40">
        <f t="shared" si="37"/>
        <v>20</v>
      </c>
      <c r="K251" s="53"/>
      <c r="L251" s="53">
        <v>20</v>
      </c>
      <c r="M251" s="134" t="s">
        <v>261</v>
      </c>
      <c r="N251" s="134">
        <v>15277763026</v>
      </c>
      <c r="O251" s="172"/>
    </row>
    <row r="252" spans="1:15" s="13" customFormat="1" ht="19.5" customHeight="1">
      <c r="A252" s="36"/>
      <c r="B252" s="95"/>
      <c r="C252" s="53" t="s">
        <v>57</v>
      </c>
      <c r="D252" s="96" t="s">
        <v>27</v>
      </c>
      <c r="E252" s="40">
        <f t="shared" si="35"/>
        <v>5</v>
      </c>
      <c r="F252" s="40">
        <f t="shared" si="36"/>
        <v>0</v>
      </c>
      <c r="G252" s="103"/>
      <c r="H252" s="103"/>
      <c r="I252" s="103"/>
      <c r="J252" s="40">
        <f t="shared" si="37"/>
        <v>5</v>
      </c>
      <c r="K252" s="103"/>
      <c r="L252" s="103">
        <v>5</v>
      </c>
      <c r="M252" s="138"/>
      <c r="N252" s="138"/>
      <c r="O252" s="174"/>
    </row>
    <row r="253" spans="1:15" s="13" customFormat="1" ht="42.75" customHeight="1">
      <c r="A253" s="36"/>
      <c r="B253" s="99" t="s">
        <v>263</v>
      </c>
      <c r="C253" s="53" t="s">
        <v>34</v>
      </c>
      <c r="D253" s="96" t="s">
        <v>27</v>
      </c>
      <c r="E253" s="40">
        <f t="shared" si="35"/>
        <v>70.5</v>
      </c>
      <c r="F253" s="40">
        <f t="shared" si="36"/>
        <v>0</v>
      </c>
      <c r="G253" s="103"/>
      <c r="H253" s="103"/>
      <c r="I253" s="103"/>
      <c r="J253" s="40">
        <f t="shared" si="37"/>
        <v>70.5</v>
      </c>
      <c r="K253" s="103"/>
      <c r="L253" s="103">
        <v>70.5</v>
      </c>
      <c r="M253" s="76" t="s">
        <v>223</v>
      </c>
      <c r="N253" s="76">
        <v>18607769988</v>
      </c>
      <c r="O253" s="171"/>
    </row>
    <row r="254" spans="1:15" s="13" customFormat="1" ht="19.5" customHeight="1">
      <c r="A254" s="36"/>
      <c r="B254" s="97" t="s">
        <v>264</v>
      </c>
      <c r="C254" s="103" t="s">
        <v>33</v>
      </c>
      <c r="D254" s="96" t="s">
        <v>27</v>
      </c>
      <c r="E254" s="40">
        <f t="shared" si="35"/>
        <v>90</v>
      </c>
      <c r="F254" s="40">
        <f t="shared" si="36"/>
        <v>20</v>
      </c>
      <c r="G254" s="103"/>
      <c r="H254" s="103"/>
      <c r="I254" s="103">
        <v>20</v>
      </c>
      <c r="J254" s="40">
        <f t="shared" si="37"/>
        <v>70</v>
      </c>
      <c r="K254" s="103">
        <v>50</v>
      </c>
      <c r="L254" s="103">
        <v>20</v>
      </c>
      <c r="M254" s="134" t="s">
        <v>265</v>
      </c>
      <c r="N254" s="134">
        <v>13877831523</v>
      </c>
      <c r="O254" s="172"/>
    </row>
    <row r="255" spans="1:15" s="13" customFormat="1" ht="19.5" customHeight="1">
      <c r="A255" s="36"/>
      <c r="B255" s="98"/>
      <c r="C255" s="103" t="s">
        <v>34</v>
      </c>
      <c r="D255" s="96" t="s">
        <v>27</v>
      </c>
      <c r="E255" s="40">
        <f t="shared" si="35"/>
        <v>180</v>
      </c>
      <c r="F255" s="40">
        <f t="shared" si="36"/>
        <v>30</v>
      </c>
      <c r="G255" s="103"/>
      <c r="H255" s="103"/>
      <c r="I255" s="103">
        <v>30</v>
      </c>
      <c r="J255" s="40">
        <f t="shared" si="37"/>
        <v>150</v>
      </c>
      <c r="K255" s="103">
        <v>70</v>
      </c>
      <c r="L255" s="103">
        <v>80</v>
      </c>
      <c r="M255" s="138"/>
      <c r="N255" s="138"/>
      <c r="O255" s="174"/>
    </row>
    <row r="256" spans="1:15" s="13" customFormat="1" ht="19.5" customHeight="1">
      <c r="A256" s="36"/>
      <c r="B256" s="99"/>
      <c r="C256" s="53" t="s">
        <v>22</v>
      </c>
      <c r="D256" s="96"/>
      <c r="E256" s="40">
        <f t="shared" si="35"/>
        <v>0</v>
      </c>
      <c r="F256" s="40">
        <f t="shared" si="36"/>
        <v>0</v>
      </c>
      <c r="G256" s="103"/>
      <c r="H256" s="103"/>
      <c r="I256" s="103"/>
      <c r="J256" s="40">
        <f t="shared" si="37"/>
        <v>0</v>
      </c>
      <c r="K256" s="103"/>
      <c r="L256" s="103"/>
      <c r="M256" s="96"/>
      <c r="N256" s="96"/>
      <c r="O256" s="173"/>
    </row>
    <row r="257" spans="1:15" s="13" customFormat="1" ht="27.75" customHeight="1">
      <c r="A257" s="36"/>
      <c r="B257" s="95" t="s">
        <v>266</v>
      </c>
      <c r="C257" s="53" t="s">
        <v>108</v>
      </c>
      <c r="D257" s="96" t="s">
        <v>27</v>
      </c>
      <c r="E257" s="40">
        <f t="shared" si="35"/>
        <v>100</v>
      </c>
      <c r="F257" s="40">
        <f t="shared" si="36"/>
        <v>0</v>
      </c>
      <c r="G257" s="53"/>
      <c r="H257" s="53"/>
      <c r="I257" s="53"/>
      <c r="J257" s="40">
        <f t="shared" si="37"/>
        <v>100</v>
      </c>
      <c r="K257" s="53">
        <v>60</v>
      </c>
      <c r="L257" s="53">
        <v>40</v>
      </c>
      <c r="M257" s="76" t="s">
        <v>153</v>
      </c>
      <c r="N257" s="76">
        <v>13737600538</v>
      </c>
      <c r="O257" s="171"/>
    </row>
    <row r="258" spans="1:15" s="13" customFormat="1" ht="32.25" customHeight="1">
      <c r="A258" s="36"/>
      <c r="B258" s="95" t="s">
        <v>267</v>
      </c>
      <c r="C258" s="103" t="s">
        <v>108</v>
      </c>
      <c r="D258" s="96" t="s">
        <v>27</v>
      </c>
      <c r="E258" s="40">
        <f t="shared" si="35"/>
        <v>5</v>
      </c>
      <c r="F258" s="40">
        <f t="shared" si="36"/>
        <v>5</v>
      </c>
      <c r="G258" s="53"/>
      <c r="H258" s="53"/>
      <c r="I258" s="53">
        <v>5</v>
      </c>
      <c r="J258" s="40">
        <f t="shared" si="37"/>
        <v>0</v>
      </c>
      <c r="K258" s="53"/>
      <c r="L258" s="53"/>
      <c r="M258" s="76" t="s">
        <v>268</v>
      </c>
      <c r="N258" s="76">
        <v>18278872757</v>
      </c>
      <c r="O258" s="171"/>
    </row>
    <row r="259" spans="1:15" s="13" customFormat="1" ht="19.5" customHeight="1">
      <c r="A259" s="36"/>
      <c r="B259" s="97" t="s">
        <v>269</v>
      </c>
      <c r="C259" s="103" t="s">
        <v>33</v>
      </c>
      <c r="D259" s="96" t="s">
        <v>27</v>
      </c>
      <c r="E259" s="40">
        <f t="shared" si="35"/>
        <v>15</v>
      </c>
      <c r="F259" s="40">
        <f t="shared" si="36"/>
        <v>0</v>
      </c>
      <c r="G259" s="53"/>
      <c r="H259" s="53"/>
      <c r="I259" s="53"/>
      <c r="J259" s="40">
        <f t="shared" si="37"/>
        <v>15</v>
      </c>
      <c r="K259" s="53">
        <v>10</v>
      </c>
      <c r="L259" s="53">
        <v>5</v>
      </c>
      <c r="M259" s="134" t="s">
        <v>270</v>
      </c>
      <c r="N259" s="134">
        <v>19877899968</v>
      </c>
      <c r="O259" s="172"/>
    </row>
    <row r="260" spans="1:15" s="13" customFormat="1" ht="19.5" customHeight="1">
      <c r="A260" s="36"/>
      <c r="B260" s="99"/>
      <c r="C260" s="103" t="s">
        <v>34</v>
      </c>
      <c r="D260" s="96" t="s">
        <v>27</v>
      </c>
      <c r="E260" s="40">
        <f t="shared" si="35"/>
        <v>65</v>
      </c>
      <c r="F260" s="40">
        <f t="shared" si="36"/>
        <v>0</v>
      </c>
      <c r="G260" s="103"/>
      <c r="H260" s="103"/>
      <c r="I260" s="103"/>
      <c r="J260" s="40">
        <f t="shared" si="37"/>
        <v>65</v>
      </c>
      <c r="K260" s="103">
        <v>40</v>
      </c>
      <c r="L260" s="103">
        <v>25</v>
      </c>
      <c r="M260" s="96"/>
      <c r="N260" s="96"/>
      <c r="O260" s="173"/>
    </row>
    <row r="261" spans="1:15" s="13" customFormat="1" ht="19.5" customHeight="1">
      <c r="A261" s="36"/>
      <c r="B261" s="97" t="s">
        <v>271</v>
      </c>
      <c r="C261" s="53" t="s">
        <v>33</v>
      </c>
      <c r="D261" s="96" t="s">
        <v>27</v>
      </c>
      <c r="E261" s="40">
        <f t="shared" si="35"/>
        <v>30</v>
      </c>
      <c r="F261" s="40">
        <f t="shared" si="36"/>
        <v>0</v>
      </c>
      <c r="G261" s="53"/>
      <c r="H261" s="53"/>
      <c r="I261" s="53"/>
      <c r="J261" s="40">
        <f t="shared" si="37"/>
        <v>30</v>
      </c>
      <c r="K261" s="53">
        <v>20</v>
      </c>
      <c r="L261" s="53">
        <v>10</v>
      </c>
      <c r="M261" s="134" t="s">
        <v>272</v>
      </c>
      <c r="N261" s="134">
        <v>18977817388</v>
      </c>
      <c r="O261" s="172"/>
    </row>
    <row r="262" spans="1:15" s="13" customFormat="1" ht="19.5" customHeight="1">
      <c r="A262" s="36"/>
      <c r="B262" s="98"/>
      <c r="C262" s="53" t="s">
        <v>34</v>
      </c>
      <c r="D262" s="96" t="s">
        <v>27</v>
      </c>
      <c r="E262" s="40">
        <f t="shared" si="35"/>
        <v>157</v>
      </c>
      <c r="F262" s="40">
        <f t="shared" si="36"/>
        <v>50</v>
      </c>
      <c r="G262" s="53"/>
      <c r="H262" s="53">
        <v>50</v>
      </c>
      <c r="I262" s="53"/>
      <c r="J262" s="40">
        <f t="shared" si="37"/>
        <v>107</v>
      </c>
      <c r="K262" s="53">
        <v>87</v>
      </c>
      <c r="L262" s="53">
        <v>20</v>
      </c>
      <c r="M262" s="138"/>
      <c r="N262" s="138"/>
      <c r="O262" s="174"/>
    </row>
    <row r="263" spans="1:15" s="13" customFormat="1" ht="19.5" customHeight="1">
      <c r="A263" s="36"/>
      <c r="B263" s="98"/>
      <c r="C263" s="53" t="s">
        <v>36</v>
      </c>
      <c r="D263" s="96" t="s">
        <v>27</v>
      </c>
      <c r="E263" s="40">
        <f t="shared" si="35"/>
        <v>3</v>
      </c>
      <c r="F263" s="40">
        <f t="shared" si="36"/>
        <v>0</v>
      </c>
      <c r="G263" s="53"/>
      <c r="H263" s="53"/>
      <c r="I263" s="53"/>
      <c r="J263" s="40">
        <f t="shared" si="37"/>
        <v>3</v>
      </c>
      <c r="K263" s="53">
        <v>3</v>
      </c>
      <c r="L263" s="53"/>
      <c r="M263" s="138"/>
      <c r="N263" s="138"/>
      <c r="O263" s="173"/>
    </row>
    <row r="264" spans="1:15" s="13" customFormat="1" ht="19.5" customHeight="1">
      <c r="A264" s="36"/>
      <c r="B264" s="95" t="s">
        <v>273</v>
      </c>
      <c r="C264" s="53" t="s">
        <v>33</v>
      </c>
      <c r="D264" s="96" t="s">
        <v>27</v>
      </c>
      <c r="E264" s="40">
        <f t="shared" si="35"/>
        <v>5</v>
      </c>
      <c r="F264" s="40">
        <f t="shared" si="36"/>
        <v>3</v>
      </c>
      <c r="G264" s="53"/>
      <c r="H264" s="53">
        <v>3</v>
      </c>
      <c r="I264" s="53"/>
      <c r="J264" s="40">
        <f t="shared" si="37"/>
        <v>2</v>
      </c>
      <c r="K264" s="53">
        <v>1</v>
      </c>
      <c r="L264" s="53">
        <v>1</v>
      </c>
      <c r="M264" s="76" t="s">
        <v>274</v>
      </c>
      <c r="N264" s="76">
        <v>13977893478</v>
      </c>
      <c r="O264" s="171"/>
    </row>
    <row r="265" spans="1:15" s="13" customFormat="1" ht="19.5" customHeight="1">
      <c r="A265" s="36"/>
      <c r="B265" s="95"/>
      <c r="C265" s="53" t="s">
        <v>34</v>
      </c>
      <c r="D265" s="96" t="s">
        <v>27</v>
      </c>
      <c r="E265" s="40">
        <f t="shared" si="35"/>
        <v>45</v>
      </c>
      <c r="F265" s="40">
        <f t="shared" si="36"/>
        <v>27</v>
      </c>
      <c r="G265" s="53"/>
      <c r="H265" s="53">
        <v>27</v>
      </c>
      <c r="I265" s="10"/>
      <c r="J265" s="40">
        <f t="shared" si="37"/>
        <v>18</v>
      </c>
      <c r="K265" s="53">
        <v>9</v>
      </c>
      <c r="L265" s="53">
        <v>9</v>
      </c>
      <c r="M265" s="76"/>
      <c r="N265" s="76"/>
      <c r="O265" s="171"/>
    </row>
    <row r="266" spans="1:15" s="13" customFormat="1" ht="19.5" customHeight="1">
      <c r="A266" s="36"/>
      <c r="B266" s="97" t="s">
        <v>275</v>
      </c>
      <c r="C266" s="53" t="s">
        <v>33</v>
      </c>
      <c r="D266" s="96" t="s">
        <v>27</v>
      </c>
      <c r="E266" s="40">
        <f t="shared" si="35"/>
        <v>2</v>
      </c>
      <c r="F266" s="40">
        <f t="shared" si="36"/>
        <v>0</v>
      </c>
      <c r="G266" s="53"/>
      <c r="H266" s="53"/>
      <c r="I266" s="53"/>
      <c r="J266" s="40">
        <f t="shared" si="37"/>
        <v>2</v>
      </c>
      <c r="K266" s="53">
        <v>1</v>
      </c>
      <c r="L266" s="53">
        <v>1</v>
      </c>
      <c r="M266" s="134" t="s">
        <v>276</v>
      </c>
      <c r="N266" s="134">
        <v>13877859409</v>
      </c>
      <c r="O266" s="172"/>
    </row>
    <row r="267" spans="1:15" s="13" customFormat="1" ht="19.5" customHeight="1">
      <c r="A267" s="36"/>
      <c r="B267" s="98"/>
      <c r="C267" s="53" t="s">
        <v>34</v>
      </c>
      <c r="D267" s="96" t="s">
        <v>27</v>
      </c>
      <c r="E267" s="40">
        <f t="shared" si="35"/>
        <v>93</v>
      </c>
      <c r="F267" s="40">
        <f t="shared" si="36"/>
        <v>45</v>
      </c>
      <c r="G267" s="53"/>
      <c r="H267" s="53">
        <v>45</v>
      </c>
      <c r="I267" s="53"/>
      <c r="J267" s="40">
        <f t="shared" si="37"/>
        <v>48</v>
      </c>
      <c r="K267" s="53">
        <v>28</v>
      </c>
      <c r="L267" s="53">
        <v>20</v>
      </c>
      <c r="M267" s="96"/>
      <c r="N267" s="96"/>
      <c r="O267" s="173"/>
    </row>
    <row r="268" spans="1:15" s="13" customFormat="1" ht="19.5" customHeight="1">
      <c r="A268" s="36"/>
      <c r="B268" s="95" t="s">
        <v>277</v>
      </c>
      <c r="C268" s="53" t="s">
        <v>33</v>
      </c>
      <c r="D268" s="96" t="s">
        <v>27</v>
      </c>
      <c r="E268" s="40">
        <f t="shared" si="35"/>
        <v>65</v>
      </c>
      <c r="F268" s="40">
        <f t="shared" si="36"/>
        <v>5</v>
      </c>
      <c r="G268" s="53"/>
      <c r="H268" s="53">
        <v>5</v>
      </c>
      <c r="I268" s="53"/>
      <c r="J268" s="40">
        <f t="shared" si="37"/>
        <v>60</v>
      </c>
      <c r="K268" s="53">
        <v>40</v>
      </c>
      <c r="L268" s="103">
        <v>20</v>
      </c>
      <c r="M268" s="134" t="s">
        <v>278</v>
      </c>
      <c r="N268" s="134">
        <v>17758593301</v>
      </c>
      <c r="O268" s="172"/>
    </row>
    <row r="269" spans="1:15" s="13" customFormat="1" ht="19.5" customHeight="1">
      <c r="A269" s="36"/>
      <c r="B269" s="95"/>
      <c r="C269" s="53" t="s">
        <v>34</v>
      </c>
      <c r="D269" s="96" t="s">
        <v>27</v>
      </c>
      <c r="E269" s="40">
        <f t="shared" si="35"/>
        <v>195</v>
      </c>
      <c r="F269" s="40">
        <f t="shared" si="36"/>
        <v>0</v>
      </c>
      <c r="G269" s="53"/>
      <c r="H269" s="53"/>
      <c r="I269" s="53"/>
      <c r="J269" s="40">
        <f t="shared" si="37"/>
        <v>195</v>
      </c>
      <c r="K269" s="53">
        <v>100</v>
      </c>
      <c r="L269" s="53">
        <v>95</v>
      </c>
      <c r="M269" s="138"/>
      <c r="N269" s="138"/>
      <c r="O269" s="174"/>
    </row>
    <row r="270" spans="1:15" s="13" customFormat="1" ht="27.75" customHeight="1">
      <c r="A270" s="36"/>
      <c r="B270" s="95" t="s">
        <v>279</v>
      </c>
      <c r="C270" s="53" t="s">
        <v>34</v>
      </c>
      <c r="D270" s="96" t="s">
        <v>27</v>
      </c>
      <c r="E270" s="40">
        <f t="shared" si="35"/>
        <v>280</v>
      </c>
      <c r="F270" s="40">
        <f t="shared" si="36"/>
        <v>6</v>
      </c>
      <c r="G270" s="53"/>
      <c r="H270" s="53">
        <v>6</v>
      </c>
      <c r="I270" s="53"/>
      <c r="J270" s="40">
        <f t="shared" si="37"/>
        <v>274</v>
      </c>
      <c r="K270" s="53">
        <v>204</v>
      </c>
      <c r="L270" s="53">
        <v>70</v>
      </c>
      <c r="M270" s="76" t="s">
        <v>280</v>
      </c>
      <c r="N270" s="76">
        <v>13768486641</v>
      </c>
      <c r="O270" s="171"/>
    </row>
    <row r="271" spans="1:15" s="13" customFormat="1" ht="27" customHeight="1">
      <c r="A271" s="36"/>
      <c r="B271" s="95" t="s">
        <v>281</v>
      </c>
      <c r="C271" s="103" t="s">
        <v>282</v>
      </c>
      <c r="D271" s="96" t="s">
        <v>27</v>
      </c>
      <c r="E271" s="40">
        <f t="shared" si="35"/>
        <v>100</v>
      </c>
      <c r="F271" s="40">
        <f t="shared" si="36"/>
        <v>0</v>
      </c>
      <c r="G271" s="53"/>
      <c r="H271" s="53"/>
      <c r="I271" s="53"/>
      <c r="J271" s="40">
        <f t="shared" si="37"/>
        <v>100</v>
      </c>
      <c r="K271" s="53"/>
      <c r="L271" s="53">
        <v>100</v>
      </c>
      <c r="M271" s="36" t="s">
        <v>283</v>
      </c>
      <c r="N271" s="36">
        <v>13806609227</v>
      </c>
      <c r="O271" s="171"/>
    </row>
    <row r="272" spans="1:15" s="13" customFormat="1" ht="25.5" customHeight="1">
      <c r="A272" s="36"/>
      <c r="B272" s="95" t="s">
        <v>284</v>
      </c>
      <c r="C272" s="103" t="s">
        <v>34</v>
      </c>
      <c r="D272" s="96" t="s">
        <v>27</v>
      </c>
      <c r="E272" s="40">
        <f t="shared" si="35"/>
        <v>100</v>
      </c>
      <c r="F272" s="40">
        <f t="shared" si="36"/>
        <v>0</v>
      </c>
      <c r="G272" s="53"/>
      <c r="H272" s="53"/>
      <c r="I272" s="53"/>
      <c r="J272" s="40">
        <f t="shared" si="37"/>
        <v>100</v>
      </c>
      <c r="K272" s="53"/>
      <c r="L272" s="53">
        <v>100</v>
      </c>
      <c r="M272" s="187" t="s">
        <v>285</v>
      </c>
      <c r="N272" s="187">
        <v>15296583350</v>
      </c>
      <c r="O272" s="171"/>
    </row>
    <row r="273" spans="1:15" s="13" customFormat="1" ht="30.75" customHeight="1">
      <c r="A273" s="36"/>
      <c r="B273" s="95" t="s">
        <v>286</v>
      </c>
      <c r="C273" s="53" t="s">
        <v>34</v>
      </c>
      <c r="D273" s="76" t="s">
        <v>27</v>
      </c>
      <c r="E273" s="40">
        <f aca="true" t="shared" si="38" ref="E273:E278">SUM(F273+J273)</f>
        <v>100</v>
      </c>
      <c r="F273" s="40">
        <f aca="true" t="shared" si="39" ref="F273:F278">SUM(G273:I273)</f>
        <v>20</v>
      </c>
      <c r="G273" s="53"/>
      <c r="H273" s="53"/>
      <c r="I273" s="53">
        <v>20</v>
      </c>
      <c r="J273" s="40">
        <f aca="true" t="shared" si="40" ref="J273:J278">SUM(K273:L273)</f>
        <v>80</v>
      </c>
      <c r="K273" s="53">
        <v>30</v>
      </c>
      <c r="L273" s="53">
        <v>50</v>
      </c>
      <c r="M273" s="85" t="s">
        <v>287</v>
      </c>
      <c r="N273" s="85">
        <v>15295953355</v>
      </c>
      <c r="O273" s="171"/>
    </row>
    <row r="274" spans="1:15" s="13" customFormat="1" ht="22.5" customHeight="1">
      <c r="A274" s="36"/>
      <c r="B274" s="97" t="s">
        <v>288</v>
      </c>
      <c r="C274" s="53" t="s">
        <v>289</v>
      </c>
      <c r="D274" s="76" t="s">
        <v>27</v>
      </c>
      <c r="E274" s="40">
        <f t="shared" si="38"/>
        <v>180</v>
      </c>
      <c r="F274" s="40">
        <f t="shared" si="39"/>
        <v>0</v>
      </c>
      <c r="G274" s="53"/>
      <c r="H274" s="53"/>
      <c r="I274" s="53"/>
      <c r="J274" s="40">
        <f t="shared" si="40"/>
        <v>180</v>
      </c>
      <c r="K274" s="53">
        <v>62</v>
      </c>
      <c r="L274" s="53">
        <v>118</v>
      </c>
      <c r="M274" s="85" t="s">
        <v>290</v>
      </c>
      <c r="N274" s="85">
        <v>13867782215</v>
      </c>
      <c r="O274" s="172"/>
    </row>
    <row r="275" spans="1:15" s="13" customFormat="1" ht="19.5" customHeight="1">
      <c r="A275" s="36"/>
      <c r="B275" s="99"/>
      <c r="C275" s="53" t="s">
        <v>57</v>
      </c>
      <c r="D275" s="76" t="s">
        <v>27</v>
      </c>
      <c r="E275" s="40">
        <f t="shared" si="38"/>
        <v>20</v>
      </c>
      <c r="F275" s="40">
        <f t="shared" si="39"/>
        <v>0</v>
      </c>
      <c r="G275" s="103"/>
      <c r="H275" s="103"/>
      <c r="I275" s="103"/>
      <c r="J275" s="40">
        <f t="shared" si="40"/>
        <v>20</v>
      </c>
      <c r="K275" s="103"/>
      <c r="L275" s="103">
        <v>20</v>
      </c>
      <c r="M275" s="85"/>
      <c r="N275" s="85"/>
      <c r="O275" s="173"/>
    </row>
    <row r="276" spans="1:15" s="13" customFormat="1" ht="36" customHeight="1">
      <c r="A276" s="36"/>
      <c r="B276" s="95" t="s">
        <v>291</v>
      </c>
      <c r="C276" s="53" t="s">
        <v>34</v>
      </c>
      <c r="D276" s="76" t="s">
        <v>27</v>
      </c>
      <c r="E276" s="40">
        <f t="shared" si="38"/>
        <v>50</v>
      </c>
      <c r="F276" s="40">
        <f t="shared" si="39"/>
        <v>0</v>
      </c>
      <c r="G276" s="103"/>
      <c r="H276" s="103"/>
      <c r="I276" s="103"/>
      <c r="J276" s="40">
        <f t="shared" si="40"/>
        <v>50</v>
      </c>
      <c r="K276" s="103"/>
      <c r="L276" s="103">
        <v>50</v>
      </c>
      <c r="M276" s="85" t="s">
        <v>292</v>
      </c>
      <c r="N276" s="85">
        <v>18777892108</v>
      </c>
      <c r="O276" s="171"/>
    </row>
    <row r="277" spans="1:15" s="4" customFormat="1" ht="31.5" customHeight="1">
      <c r="A277" s="36" t="s">
        <v>293</v>
      </c>
      <c r="B277" s="45" t="s">
        <v>293</v>
      </c>
      <c r="C277" s="30" t="s">
        <v>10</v>
      </c>
      <c r="D277" s="31"/>
      <c r="E277" s="30">
        <f t="shared" si="38"/>
        <v>254.48</v>
      </c>
      <c r="F277" s="30">
        <f t="shared" si="39"/>
        <v>111.1</v>
      </c>
      <c r="G277" s="30">
        <f>SUM(G278:G284)</f>
        <v>0</v>
      </c>
      <c r="H277" s="30">
        <f>SUM(H278:H284)</f>
        <v>111.1</v>
      </c>
      <c r="I277" s="30">
        <f>SUM(I278:I284)</f>
        <v>0</v>
      </c>
      <c r="J277" s="30">
        <f t="shared" si="40"/>
        <v>143.38</v>
      </c>
      <c r="K277" s="30">
        <f>SUM(K278:K284)</f>
        <v>83.38</v>
      </c>
      <c r="L277" s="30">
        <f>SUM(L278:L284)</f>
        <v>60</v>
      </c>
      <c r="M277" s="31"/>
      <c r="N277" s="31"/>
      <c r="O277" s="59"/>
    </row>
    <row r="278" spans="1:15" s="8" customFormat="1" ht="27" customHeight="1">
      <c r="A278" s="36"/>
      <c r="B278" s="32" t="s">
        <v>294</v>
      </c>
      <c r="C278" s="46" t="s">
        <v>295</v>
      </c>
      <c r="D278" s="38" t="s">
        <v>27</v>
      </c>
      <c r="E278" s="40">
        <f t="shared" si="38"/>
        <v>23</v>
      </c>
      <c r="F278" s="40">
        <f t="shared" si="39"/>
        <v>0</v>
      </c>
      <c r="G278" s="51"/>
      <c r="H278" s="51"/>
      <c r="I278" s="51"/>
      <c r="J278" s="40">
        <f t="shared" si="40"/>
        <v>23</v>
      </c>
      <c r="K278" s="51">
        <v>23</v>
      </c>
      <c r="L278" s="51"/>
      <c r="M278" s="66" t="s">
        <v>296</v>
      </c>
      <c r="N278" s="66">
        <v>13788762207</v>
      </c>
      <c r="O278" s="67"/>
    </row>
    <row r="279" spans="1:15" s="8" customFormat="1" ht="19.5" customHeight="1">
      <c r="A279" s="36"/>
      <c r="B279" s="39" t="s">
        <v>297</v>
      </c>
      <c r="C279" s="47" t="s">
        <v>33</v>
      </c>
      <c r="D279" s="38" t="s">
        <v>27</v>
      </c>
      <c r="E279" s="40">
        <f aca="true" t="shared" si="41" ref="E279:E307">SUM(F279+J279)</f>
        <v>100</v>
      </c>
      <c r="F279" s="40">
        <f aca="true" t="shared" si="42" ref="F279:F307">SUM(G279:I279)</f>
        <v>50</v>
      </c>
      <c r="G279" s="52"/>
      <c r="H279" s="52">
        <v>50</v>
      </c>
      <c r="I279" s="52"/>
      <c r="J279" s="40">
        <f aca="true" t="shared" si="43" ref="J279:J307">SUM(K279:L279)</f>
        <v>50</v>
      </c>
      <c r="K279" s="52">
        <v>30</v>
      </c>
      <c r="L279" s="52">
        <v>20</v>
      </c>
      <c r="M279" s="72" t="s">
        <v>298</v>
      </c>
      <c r="N279" s="72">
        <v>15978220111</v>
      </c>
      <c r="O279" s="188"/>
    </row>
    <row r="280" spans="1:15" s="8" customFormat="1" ht="19.5" customHeight="1">
      <c r="A280" s="36"/>
      <c r="B280" s="39"/>
      <c r="C280" s="35" t="s">
        <v>34</v>
      </c>
      <c r="D280" s="38" t="s">
        <v>27</v>
      </c>
      <c r="E280" s="40">
        <f t="shared" si="41"/>
        <v>100</v>
      </c>
      <c r="F280" s="40">
        <f t="shared" si="42"/>
        <v>50</v>
      </c>
      <c r="G280" s="40"/>
      <c r="H280" s="40">
        <v>50</v>
      </c>
      <c r="I280" s="40"/>
      <c r="J280" s="40">
        <f t="shared" si="43"/>
        <v>50</v>
      </c>
      <c r="K280" s="40">
        <v>30</v>
      </c>
      <c r="L280" s="51">
        <v>20</v>
      </c>
      <c r="M280" s="72"/>
      <c r="N280" s="72"/>
      <c r="O280" s="189"/>
    </row>
    <row r="281" spans="1:15" s="8" customFormat="1" ht="19.5" customHeight="1">
      <c r="A281" s="36"/>
      <c r="B281" s="39" t="s">
        <v>299</v>
      </c>
      <c r="C281" s="35" t="s">
        <v>192</v>
      </c>
      <c r="D281" s="38" t="s">
        <v>27</v>
      </c>
      <c r="E281" s="40">
        <f t="shared" si="41"/>
        <v>4</v>
      </c>
      <c r="F281" s="40">
        <f t="shared" si="42"/>
        <v>0</v>
      </c>
      <c r="G281" s="40"/>
      <c r="H281" s="40"/>
      <c r="I281" s="40"/>
      <c r="J281" s="40">
        <f t="shared" si="43"/>
        <v>4</v>
      </c>
      <c r="K281" s="40"/>
      <c r="L281" s="51">
        <v>4</v>
      </c>
      <c r="M281" s="36" t="s">
        <v>300</v>
      </c>
      <c r="N281" s="36">
        <v>18078270858</v>
      </c>
      <c r="O281" s="64"/>
    </row>
    <row r="282" spans="1:15" s="8" customFormat="1" ht="19.5" customHeight="1">
      <c r="A282" s="36"/>
      <c r="B282" s="39"/>
      <c r="C282" s="35" t="s">
        <v>194</v>
      </c>
      <c r="D282" s="38" t="s">
        <v>27</v>
      </c>
      <c r="E282" s="40">
        <f t="shared" si="41"/>
        <v>16</v>
      </c>
      <c r="F282" s="40">
        <f t="shared" si="42"/>
        <v>0</v>
      </c>
      <c r="G282" s="40"/>
      <c r="H282" s="40"/>
      <c r="I282" s="40"/>
      <c r="J282" s="40">
        <f t="shared" si="43"/>
        <v>16</v>
      </c>
      <c r="K282" s="40"/>
      <c r="L282" s="51">
        <v>16</v>
      </c>
      <c r="M282" s="36"/>
      <c r="N282" s="36"/>
      <c r="O282" s="35"/>
    </row>
    <row r="283" spans="1:15" s="8" customFormat="1" ht="19.5" customHeight="1">
      <c r="A283" s="36"/>
      <c r="B283" s="39" t="s">
        <v>301</v>
      </c>
      <c r="C283" s="65" t="s">
        <v>33</v>
      </c>
      <c r="D283" s="43" t="s">
        <v>27</v>
      </c>
      <c r="E283" s="40">
        <f t="shared" si="41"/>
        <v>4.699999999999999</v>
      </c>
      <c r="F283" s="40">
        <f t="shared" si="42"/>
        <v>4.6</v>
      </c>
      <c r="G283" s="64"/>
      <c r="H283" s="64">
        <v>4.6</v>
      </c>
      <c r="I283" s="64"/>
      <c r="J283" s="40">
        <f t="shared" si="43"/>
        <v>0.1</v>
      </c>
      <c r="K283" s="64">
        <v>0.1</v>
      </c>
      <c r="L283" s="64"/>
      <c r="M283" s="36" t="s">
        <v>302</v>
      </c>
      <c r="N283" s="36">
        <v>13367825898</v>
      </c>
      <c r="O283" s="51"/>
    </row>
    <row r="284" spans="1:15" s="8" customFormat="1" ht="19.5" customHeight="1">
      <c r="A284" s="36"/>
      <c r="B284" s="39"/>
      <c r="C284" s="46" t="s">
        <v>34</v>
      </c>
      <c r="D284" s="36" t="s">
        <v>27</v>
      </c>
      <c r="E284" s="40">
        <f t="shared" si="41"/>
        <v>6.78</v>
      </c>
      <c r="F284" s="40">
        <f t="shared" si="42"/>
        <v>6.5</v>
      </c>
      <c r="G284" s="184"/>
      <c r="H284" s="40">
        <v>6.5</v>
      </c>
      <c r="I284" s="40"/>
      <c r="J284" s="40">
        <f t="shared" si="43"/>
        <v>0.28</v>
      </c>
      <c r="K284" s="40">
        <v>0.28</v>
      </c>
      <c r="L284" s="40"/>
      <c r="M284" s="36"/>
      <c r="N284" s="36"/>
      <c r="O284" s="51"/>
    </row>
    <row r="285" spans="1:15" s="4" customFormat="1" ht="19.5" customHeight="1">
      <c r="A285" s="24" t="s">
        <v>303</v>
      </c>
      <c r="B285" s="45" t="s">
        <v>303</v>
      </c>
      <c r="C285" s="30" t="s">
        <v>10</v>
      </c>
      <c r="D285" s="31" t="s">
        <v>27</v>
      </c>
      <c r="E285" s="30">
        <f t="shared" si="41"/>
        <v>94.38</v>
      </c>
      <c r="F285" s="30">
        <f t="shared" si="42"/>
        <v>9.82</v>
      </c>
      <c r="G285" s="30">
        <f>SUM(G286:G288)</f>
        <v>6</v>
      </c>
      <c r="H285" s="30">
        <f>SUM(H286:H288)</f>
        <v>1.54</v>
      </c>
      <c r="I285" s="30">
        <f>SUM(I286:I288)</f>
        <v>2.28</v>
      </c>
      <c r="J285" s="30">
        <f t="shared" si="43"/>
        <v>84.56</v>
      </c>
      <c r="K285" s="30">
        <f>SUM(K286:K288)</f>
        <v>1.5</v>
      </c>
      <c r="L285" s="30">
        <f>SUM(L286:L288)</f>
        <v>83.06</v>
      </c>
      <c r="M285" s="31"/>
      <c r="N285" s="31"/>
      <c r="O285" s="59"/>
    </row>
    <row r="286" spans="1:15" s="8" customFormat="1" ht="19.5" customHeight="1">
      <c r="A286" s="25"/>
      <c r="B286" s="32" t="s">
        <v>304</v>
      </c>
      <c r="C286" s="46" t="s">
        <v>33</v>
      </c>
      <c r="D286" s="38" t="s">
        <v>27</v>
      </c>
      <c r="E286" s="28">
        <f t="shared" si="41"/>
        <v>1</v>
      </c>
      <c r="F286" s="28">
        <f t="shared" si="42"/>
        <v>0</v>
      </c>
      <c r="G286" s="51"/>
      <c r="H286" s="51"/>
      <c r="I286" s="51"/>
      <c r="J286" s="28">
        <f t="shared" si="43"/>
        <v>1</v>
      </c>
      <c r="K286" s="51"/>
      <c r="L286" s="51">
        <v>1</v>
      </c>
      <c r="M286" s="66" t="s">
        <v>305</v>
      </c>
      <c r="N286" s="66">
        <v>15078833188</v>
      </c>
      <c r="O286" s="67"/>
    </row>
    <row r="287" spans="1:15" s="8" customFormat="1" ht="19.5" customHeight="1">
      <c r="A287" s="25"/>
      <c r="B287" s="37"/>
      <c r="C287" s="47" t="s">
        <v>34</v>
      </c>
      <c r="D287" s="38" t="s">
        <v>27</v>
      </c>
      <c r="E287" s="28">
        <f t="shared" si="41"/>
        <v>79</v>
      </c>
      <c r="F287" s="28">
        <f t="shared" si="42"/>
        <v>0</v>
      </c>
      <c r="G287" s="52"/>
      <c r="H287" s="52"/>
      <c r="I287" s="52"/>
      <c r="J287" s="28">
        <f t="shared" si="43"/>
        <v>79</v>
      </c>
      <c r="K287" s="52"/>
      <c r="L287" s="52">
        <v>79</v>
      </c>
      <c r="M287" s="69"/>
      <c r="N287" s="69"/>
      <c r="O287" s="67"/>
    </row>
    <row r="288" spans="1:15" s="8" customFormat="1" ht="27" customHeight="1">
      <c r="A288" s="25"/>
      <c r="B288" s="32" t="s">
        <v>306</v>
      </c>
      <c r="C288" s="47" t="s">
        <v>34</v>
      </c>
      <c r="D288" s="38" t="s">
        <v>27</v>
      </c>
      <c r="E288" s="28">
        <f t="shared" si="41"/>
        <v>14.38</v>
      </c>
      <c r="F288" s="28">
        <f t="shared" si="42"/>
        <v>9.82</v>
      </c>
      <c r="G288" s="52">
        <v>6</v>
      </c>
      <c r="H288" s="52">
        <v>1.54</v>
      </c>
      <c r="I288" s="52">
        <v>2.28</v>
      </c>
      <c r="J288" s="28">
        <f t="shared" si="43"/>
        <v>4.5600000000000005</v>
      </c>
      <c r="K288" s="52">
        <v>1.5</v>
      </c>
      <c r="L288" s="52">
        <v>3.06</v>
      </c>
      <c r="M288" s="66" t="s">
        <v>307</v>
      </c>
      <c r="N288" s="66">
        <v>19968145170</v>
      </c>
      <c r="O288" s="67"/>
    </row>
    <row r="289" spans="1:15" s="8" customFormat="1" ht="19.5" customHeight="1">
      <c r="A289" s="36" t="s">
        <v>308</v>
      </c>
      <c r="B289" s="29" t="s">
        <v>308</v>
      </c>
      <c r="C289" s="180" t="s">
        <v>10</v>
      </c>
      <c r="D289" s="31"/>
      <c r="E289" s="30">
        <f t="shared" si="41"/>
        <v>3587.97</v>
      </c>
      <c r="F289" s="30">
        <f t="shared" si="42"/>
        <v>2132.31</v>
      </c>
      <c r="G289" s="78">
        <f>SUM(G290+G293+G296+G299+G300+G301+G302+G306+G307+G319)</f>
        <v>158.67</v>
      </c>
      <c r="H289" s="78">
        <f>SUM(H290+H293+H296+H299+H300+H301+H302+H306+H307+H319)</f>
        <v>64</v>
      </c>
      <c r="I289" s="78">
        <f>SUM(I290+I293+I296+I299+I300+I301+I302+I306+I307+I319)</f>
        <v>1909.64</v>
      </c>
      <c r="J289" s="30">
        <f t="shared" si="43"/>
        <v>1455.6599999999999</v>
      </c>
      <c r="K289" s="78">
        <f>SUM(K290+K293+K296+K299+K300+K301+K302+K306+K307+K319)</f>
        <v>259.65</v>
      </c>
      <c r="L289" s="78">
        <f>SUM(L290+L293+L296+L299+L300+L301+L302+L306+L307+L319)</f>
        <v>1196.01</v>
      </c>
      <c r="M289" s="42"/>
      <c r="N289" s="42"/>
      <c r="O289" s="59"/>
    </row>
    <row r="290" spans="1:15" s="7" customFormat="1" ht="19.5" customHeight="1">
      <c r="A290" s="36"/>
      <c r="B290" s="32" t="s">
        <v>309</v>
      </c>
      <c r="C290" s="28" t="s">
        <v>10</v>
      </c>
      <c r="D290" s="26"/>
      <c r="E290" s="28">
        <f t="shared" si="41"/>
        <v>127.17999999999999</v>
      </c>
      <c r="F290" s="28">
        <f t="shared" si="42"/>
        <v>0</v>
      </c>
      <c r="G290" s="28">
        <f>SUM(G291:G292)</f>
        <v>0</v>
      </c>
      <c r="H290" s="28">
        <f>SUM(H291:H292)</f>
        <v>0</v>
      </c>
      <c r="I290" s="28">
        <f>SUM(I291:I292)</f>
        <v>0</v>
      </c>
      <c r="J290" s="28">
        <f t="shared" si="43"/>
        <v>127.17999999999999</v>
      </c>
      <c r="K290" s="28">
        <f>SUM(K291:K292)</f>
        <v>0</v>
      </c>
      <c r="L290" s="28">
        <f>SUM(L291:L292)</f>
        <v>127.17999999999999</v>
      </c>
      <c r="M290" s="26"/>
      <c r="N290" s="26"/>
      <c r="O290" s="58"/>
    </row>
    <row r="291" spans="1:15" s="8" customFormat="1" ht="19.5" customHeight="1">
      <c r="A291" s="36"/>
      <c r="B291" s="34"/>
      <c r="C291" s="35" t="s">
        <v>33</v>
      </c>
      <c r="D291" s="85" t="s">
        <v>27</v>
      </c>
      <c r="E291" s="28">
        <f t="shared" si="41"/>
        <v>26.02</v>
      </c>
      <c r="F291" s="28">
        <f t="shared" si="42"/>
        <v>0</v>
      </c>
      <c r="G291" s="40"/>
      <c r="H291" s="40"/>
      <c r="I291" s="40"/>
      <c r="J291" s="28">
        <f t="shared" si="43"/>
        <v>26.02</v>
      </c>
      <c r="K291" s="40">
        <v>0</v>
      </c>
      <c r="L291" s="40">
        <v>26.02</v>
      </c>
      <c r="M291" s="71" t="s">
        <v>310</v>
      </c>
      <c r="N291" s="190" t="s">
        <v>311</v>
      </c>
      <c r="O291" s="136"/>
    </row>
    <row r="292" spans="1:15" s="8" customFormat="1" ht="19.5" customHeight="1">
      <c r="A292" s="36"/>
      <c r="B292" s="34"/>
      <c r="C292" s="65" t="s">
        <v>34</v>
      </c>
      <c r="D292" s="85" t="s">
        <v>27</v>
      </c>
      <c r="E292" s="185">
        <f t="shared" si="41"/>
        <v>101.16</v>
      </c>
      <c r="F292" s="185">
        <f t="shared" si="42"/>
        <v>0</v>
      </c>
      <c r="G292" s="136"/>
      <c r="H292" s="136"/>
      <c r="I292" s="136"/>
      <c r="J292" s="185">
        <f t="shared" si="43"/>
        <v>101.16</v>
      </c>
      <c r="K292" s="51">
        <v>0</v>
      </c>
      <c r="L292" s="51">
        <v>101.16</v>
      </c>
      <c r="M292" s="191"/>
      <c r="N292" s="192"/>
      <c r="O292" s="193"/>
    </row>
    <row r="293" spans="1:15" s="14" customFormat="1" ht="19.5" customHeight="1">
      <c r="A293" s="36"/>
      <c r="B293" s="94" t="s">
        <v>312</v>
      </c>
      <c r="C293" s="55" t="s">
        <v>10</v>
      </c>
      <c r="D293" s="85"/>
      <c r="E293" s="55">
        <f t="shared" si="41"/>
        <v>2</v>
      </c>
      <c r="F293" s="55">
        <f t="shared" si="42"/>
        <v>0</v>
      </c>
      <c r="G293" s="55">
        <f>SUM(G294:G295)</f>
        <v>0</v>
      </c>
      <c r="H293" s="55">
        <f>SUM(H294:H295)</f>
        <v>0</v>
      </c>
      <c r="I293" s="55">
        <f>SUM(I294:I295)</f>
        <v>0</v>
      </c>
      <c r="J293" s="55">
        <f t="shared" si="43"/>
        <v>2</v>
      </c>
      <c r="K293" s="55">
        <f>SUM(K294:K295)</f>
        <v>0</v>
      </c>
      <c r="L293" s="55">
        <f>SUM(L294:L295)</f>
        <v>2</v>
      </c>
      <c r="M293" s="85"/>
      <c r="N293" s="85"/>
      <c r="O293" s="194"/>
    </row>
    <row r="294" spans="1:15" s="15" customFormat="1" ht="19.5" customHeight="1">
      <c r="A294" s="36"/>
      <c r="B294" s="94"/>
      <c r="C294" s="181" t="s">
        <v>34</v>
      </c>
      <c r="D294" s="85" t="s">
        <v>27</v>
      </c>
      <c r="E294" s="55">
        <f t="shared" si="41"/>
        <v>0.3</v>
      </c>
      <c r="F294" s="55">
        <f t="shared" si="42"/>
        <v>0</v>
      </c>
      <c r="G294" s="55"/>
      <c r="H294" s="55"/>
      <c r="I294" s="55"/>
      <c r="J294" s="55">
        <f t="shared" si="43"/>
        <v>0.3</v>
      </c>
      <c r="K294" s="55"/>
      <c r="L294" s="55">
        <v>0.3</v>
      </c>
      <c r="M294" s="85" t="s">
        <v>313</v>
      </c>
      <c r="N294" s="85">
        <v>15994477008</v>
      </c>
      <c r="O294" s="195"/>
    </row>
    <row r="295" spans="1:15" s="15" customFormat="1" ht="19.5" customHeight="1">
      <c r="A295" s="36"/>
      <c r="B295" s="94"/>
      <c r="C295" s="181" t="s">
        <v>33</v>
      </c>
      <c r="D295" s="85" t="s">
        <v>27</v>
      </c>
      <c r="E295" s="55">
        <f t="shared" si="41"/>
        <v>1.7</v>
      </c>
      <c r="F295" s="55">
        <f t="shared" si="42"/>
        <v>0</v>
      </c>
      <c r="G295" s="53"/>
      <c r="H295" s="53"/>
      <c r="I295" s="53"/>
      <c r="J295" s="55">
        <f t="shared" si="43"/>
        <v>1.7</v>
      </c>
      <c r="K295" s="53"/>
      <c r="L295" s="53">
        <v>1.7</v>
      </c>
      <c r="M295" s="85"/>
      <c r="N295" s="85"/>
      <c r="O295" s="196"/>
    </row>
    <row r="296" spans="1:15" s="8" customFormat="1" ht="19.5" customHeight="1">
      <c r="A296" s="36"/>
      <c r="B296" s="73" t="s">
        <v>314</v>
      </c>
      <c r="C296" s="28" t="s">
        <v>10</v>
      </c>
      <c r="D296" s="36"/>
      <c r="E296" s="28">
        <f t="shared" si="41"/>
        <v>13</v>
      </c>
      <c r="F296" s="28">
        <f t="shared" si="42"/>
        <v>0</v>
      </c>
      <c r="G296" s="40">
        <f aca="true" t="shared" si="44" ref="G296:L296">SUM(G297:G298)</f>
        <v>0</v>
      </c>
      <c r="H296" s="40">
        <f t="shared" si="44"/>
        <v>0</v>
      </c>
      <c r="I296" s="40">
        <f t="shared" si="44"/>
        <v>0</v>
      </c>
      <c r="J296" s="28">
        <f t="shared" si="43"/>
        <v>13</v>
      </c>
      <c r="K296" s="40">
        <f t="shared" si="44"/>
        <v>3</v>
      </c>
      <c r="L296" s="40">
        <f t="shared" si="44"/>
        <v>10</v>
      </c>
      <c r="M296" s="24" t="s">
        <v>315</v>
      </c>
      <c r="N296" s="24">
        <v>13768775046</v>
      </c>
      <c r="O296" s="64"/>
    </row>
    <row r="297" spans="1:15" s="8" customFormat="1" ht="19.5" customHeight="1">
      <c r="A297" s="36"/>
      <c r="B297" s="74"/>
      <c r="C297" s="28" t="s">
        <v>168</v>
      </c>
      <c r="D297" s="36" t="s">
        <v>27</v>
      </c>
      <c r="E297" s="28">
        <f t="shared" si="41"/>
        <v>10</v>
      </c>
      <c r="F297" s="28">
        <f t="shared" si="42"/>
        <v>0</v>
      </c>
      <c r="G297" s="40"/>
      <c r="H297" s="40"/>
      <c r="I297" s="40"/>
      <c r="J297" s="28">
        <f t="shared" si="43"/>
        <v>10</v>
      </c>
      <c r="K297" s="40"/>
      <c r="L297" s="40">
        <v>10</v>
      </c>
      <c r="M297" s="25"/>
      <c r="N297" s="25"/>
      <c r="O297" s="65"/>
    </row>
    <row r="298" spans="1:15" s="8" customFormat="1" ht="19.5" customHeight="1">
      <c r="A298" s="36"/>
      <c r="B298" s="75"/>
      <c r="C298" s="28" t="s">
        <v>22</v>
      </c>
      <c r="D298" s="36" t="s">
        <v>23</v>
      </c>
      <c r="E298" s="28">
        <f t="shared" si="41"/>
        <v>3</v>
      </c>
      <c r="F298" s="28">
        <f t="shared" si="42"/>
        <v>0</v>
      </c>
      <c r="G298" s="40"/>
      <c r="H298" s="40"/>
      <c r="I298" s="40"/>
      <c r="J298" s="28">
        <f t="shared" si="43"/>
        <v>3</v>
      </c>
      <c r="K298" s="40">
        <v>3</v>
      </c>
      <c r="L298" s="40"/>
      <c r="M298" s="26"/>
      <c r="N298" s="26"/>
      <c r="O298" s="35"/>
    </row>
    <row r="299" spans="1:15" s="8" customFormat="1" ht="19.5" customHeight="1">
      <c r="A299" s="36"/>
      <c r="B299" s="39" t="s">
        <v>316</v>
      </c>
      <c r="C299" s="40" t="s">
        <v>33</v>
      </c>
      <c r="D299" s="36" t="s">
        <v>27</v>
      </c>
      <c r="E299" s="28">
        <f t="shared" si="41"/>
        <v>0</v>
      </c>
      <c r="F299" s="28">
        <f t="shared" si="42"/>
        <v>0</v>
      </c>
      <c r="G299" s="40">
        <v>0</v>
      </c>
      <c r="H299" s="40">
        <v>0</v>
      </c>
      <c r="I299" s="40">
        <v>0</v>
      </c>
      <c r="J299" s="28">
        <f t="shared" si="43"/>
        <v>0</v>
      </c>
      <c r="K299" s="40">
        <v>0</v>
      </c>
      <c r="L299" s="40">
        <v>0</v>
      </c>
      <c r="M299" s="36" t="s">
        <v>317</v>
      </c>
      <c r="N299" s="36">
        <v>18178225659</v>
      </c>
      <c r="O299" s="51"/>
    </row>
    <row r="300" spans="1:15" s="16" customFormat="1" ht="19.5" customHeight="1">
      <c r="A300" s="36"/>
      <c r="B300" s="44" t="s">
        <v>318</v>
      </c>
      <c r="C300" s="28" t="s">
        <v>34</v>
      </c>
      <c r="D300" s="27" t="s">
        <v>27</v>
      </c>
      <c r="E300" s="28">
        <f t="shared" si="41"/>
        <v>20</v>
      </c>
      <c r="F300" s="28">
        <f t="shared" si="42"/>
        <v>0</v>
      </c>
      <c r="G300" s="28">
        <v>0</v>
      </c>
      <c r="H300" s="28">
        <v>0</v>
      </c>
      <c r="I300" s="28">
        <v>0</v>
      </c>
      <c r="J300" s="28">
        <f t="shared" si="43"/>
        <v>20</v>
      </c>
      <c r="K300" s="28">
        <v>0</v>
      </c>
      <c r="L300" s="28">
        <v>20</v>
      </c>
      <c r="M300" s="27" t="s">
        <v>319</v>
      </c>
      <c r="N300" s="27">
        <v>18107779969</v>
      </c>
      <c r="O300" s="58"/>
    </row>
    <row r="301" spans="1:15" s="8" customFormat="1" ht="19.5" customHeight="1">
      <c r="A301" s="36"/>
      <c r="B301" s="44" t="s">
        <v>320</v>
      </c>
      <c r="C301" s="40" t="s">
        <v>34</v>
      </c>
      <c r="D301" s="27" t="s">
        <v>27</v>
      </c>
      <c r="E301" s="28">
        <f t="shared" si="41"/>
        <v>20.69</v>
      </c>
      <c r="F301" s="28">
        <f t="shared" si="42"/>
        <v>0</v>
      </c>
      <c r="G301" s="40"/>
      <c r="H301" s="40"/>
      <c r="I301" s="40"/>
      <c r="J301" s="28">
        <f t="shared" si="43"/>
        <v>20.69</v>
      </c>
      <c r="K301" s="40"/>
      <c r="L301" s="186">
        <v>20.69</v>
      </c>
      <c r="M301" s="27" t="s">
        <v>321</v>
      </c>
      <c r="N301" s="27">
        <v>19197722340</v>
      </c>
      <c r="O301" s="40"/>
    </row>
    <row r="302" spans="1:15" s="16" customFormat="1" ht="19.5" customHeight="1">
      <c r="A302" s="36"/>
      <c r="B302" s="39" t="s">
        <v>322</v>
      </c>
      <c r="C302" s="28" t="s">
        <v>10</v>
      </c>
      <c r="D302" s="27"/>
      <c r="E302" s="28">
        <f t="shared" si="41"/>
        <v>2631.23</v>
      </c>
      <c r="F302" s="28">
        <f t="shared" si="42"/>
        <v>1782.14</v>
      </c>
      <c r="G302" s="28">
        <f>SUM(G303:G305)</f>
        <v>0</v>
      </c>
      <c r="H302" s="28">
        <f>SUM(H303:H305)</f>
        <v>0</v>
      </c>
      <c r="I302" s="28">
        <f>SUM(I303:I305)</f>
        <v>1782.14</v>
      </c>
      <c r="J302" s="28">
        <f t="shared" si="43"/>
        <v>849.09</v>
      </c>
      <c r="K302" s="28">
        <f>SUM(K303:K305)</f>
        <v>0</v>
      </c>
      <c r="L302" s="28">
        <f>SUM(L303:L305)</f>
        <v>849.09</v>
      </c>
      <c r="M302" s="27" t="s">
        <v>323</v>
      </c>
      <c r="N302" s="131" t="s">
        <v>324</v>
      </c>
      <c r="O302" s="58"/>
    </row>
    <row r="303" spans="1:15" s="8" customFormat="1" ht="19.5" customHeight="1">
      <c r="A303" s="36"/>
      <c r="B303" s="39"/>
      <c r="C303" s="40" t="s">
        <v>34</v>
      </c>
      <c r="D303" s="27" t="s">
        <v>27</v>
      </c>
      <c r="E303" s="28">
        <f t="shared" si="41"/>
        <v>2361.23</v>
      </c>
      <c r="F303" s="28">
        <f t="shared" si="42"/>
        <v>1597.14</v>
      </c>
      <c r="G303" s="51"/>
      <c r="H303" s="40">
        <v>0</v>
      </c>
      <c r="I303" s="40">
        <v>1597.14</v>
      </c>
      <c r="J303" s="28">
        <f t="shared" si="43"/>
        <v>764.09</v>
      </c>
      <c r="K303" s="40"/>
      <c r="L303" s="40">
        <v>764.09</v>
      </c>
      <c r="M303" s="27"/>
      <c r="N303" s="131"/>
      <c r="O303" s="40"/>
    </row>
    <row r="304" spans="1:15" s="8" customFormat="1" ht="19.5" customHeight="1">
      <c r="A304" s="36"/>
      <c r="B304" s="39"/>
      <c r="C304" s="40" t="s">
        <v>33</v>
      </c>
      <c r="D304" s="27" t="s">
        <v>27</v>
      </c>
      <c r="E304" s="28">
        <f t="shared" si="41"/>
        <v>265</v>
      </c>
      <c r="F304" s="28">
        <f t="shared" si="42"/>
        <v>185</v>
      </c>
      <c r="G304" s="51"/>
      <c r="H304" s="51">
        <v>0</v>
      </c>
      <c r="I304" s="51">
        <v>185</v>
      </c>
      <c r="J304" s="28">
        <f t="shared" si="43"/>
        <v>80</v>
      </c>
      <c r="K304" s="67"/>
      <c r="L304" s="40">
        <v>80</v>
      </c>
      <c r="M304" s="27"/>
      <c r="N304" s="131"/>
      <c r="O304" s="51"/>
    </row>
    <row r="305" spans="1:15" s="8" customFormat="1" ht="19.5" customHeight="1">
      <c r="A305" s="36"/>
      <c r="B305" s="39"/>
      <c r="C305" s="40" t="s">
        <v>36</v>
      </c>
      <c r="D305" s="27" t="s">
        <v>27</v>
      </c>
      <c r="E305" s="28">
        <f t="shared" si="41"/>
        <v>5</v>
      </c>
      <c r="F305" s="28">
        <f t="shared" si="42"/>
        <v>0</v>
      </c>
      <c r="G305" s="51"/>
      <c r="H305" s="51"/>
      <c r="I305" s="51"/>
      <c r="J305" s="28">
        <f t="shared" si="43"/>
        <v>5</v>
      </c>
      <c r="K305" s="51"/>
      <c r="L305" s="40">
        <v>5</v>
      </c>
      <c r="M305" s="27"/>
      <c r="N305" s="131"/>
      <c r="O305" s="67"/>
    </row>
    <row r="306" spans="1:15" s="16" customFormat="1" ht="21.75" customHeight="1">
      <c r="A306" s="36"/>
      <c r="B306" s="44" t="s">
        <v>325</v>
      </c>
      <c r="C306" s="28" t="s">
        <v>34</v>
      </c>
      <c r="D306" s="27" t="s">
        <v>27</v>
      </c>
      <c r="E306" s="28">
        <f t="shared" si="41"/>
        <v>209.55</v>
      </c>
      <c r="F306" s="28">
        <f t="shared" si="42"/>
        <v>127.5</v>
      </c>
      <c r="G306" s="28">
        <v>0</v>
      </c>
      <c r="H306" s="28">
        <v>0</v>
      </c>
      <c r="I306" s="28">
        <v>127.5</v>
      </c>
      <c r="J306" s="28">
        <f t="shared" si="43"/>
        <v>82.05</v>
      </c>
      <c r="K306" s="28">
        <v>0</v>
      </c>
      <c r="L306" s="28">
        <v>82.05</v>
      </c>
      <c r="M306" s="27" t="s">
        <v>326</v>
      </c>
      <c r="N306" s="27">
        <v>13768680655</v>
      </c>
      <c r="O306" s="58"/>
    </row>
    <row r="307" spans="1:15" s="17" customFormat="1" ht="19.5" customHeight="1">
      <c r="A307" s="36"/>
      <c r="B307" s="39" t="s">
        <v>327</v>
      </c>
      <c r="C307" s="182" t="s">
        <v>10</v>
      </c>
      <c r="D307" s="183"/>
      <c r="E307" s="40">
        <f t="shared" si="41"/>
        <v>236</v>
      </c>
      <c r="F307" s="40">
        <f t="shared" si="42"/>
        <v>64</v>
      </c>
      <c r="G307" s="182">
        <f>SUM(G308:G318)</f>
        <v>0</v>
      </c>
      <c r="H307" s="182">
        <f>SUM(H308:H318)</f>
        <v>64</v>
      </c>
      <c r="I307" s="182">
        <f>SUM(I308:I318)</f>
        <v>0</v>
      </c>
      <c r="J307" s="28">
        <f t="shared" si="43"/>
        <v>172</v>
      </c>
      <c r="K307" s="182">
        <f>SUM(K308:K318)</f>
        <v>87</v>
      </c>
      <c r="L307" s="182">
        <f>SUM(L308:L318)</f>
        <v>85</v>
      </c>
      <c r="M307" s="183"/>
      <c r="N307" s="183"/>
      <c r="O307" s="197"/>
    </row>
    <row r="308" spans="1:15" s="17" customFormat="1" ht="19.5" customHeight="1">
      <c r="A308" s="36"/>
      <c r="B308" s="39"/>
      <c r="C308" s="40" t="s">
        <v>22</v>
      </c>
      <c r="D308" s="36" t="s">
        <v>23</v>
      </c>
      <c r="E308" s="40">
        <f aca="true" t="shared" si="45" ref="E308:E321">SUM(F308+J308)</f>
        <v>2</v>
      </c>
      <c r="F308" s="40">
        <f aca="true" t="shared" si="46" ref="F308:F321">SUM(G308:I308)</f>
        <v>0</v>
      </c>
      <c r="G308" s="40"/>
      <c r="H308" s="40"/>
      <c r="I308" s="40"/>
      <c r="J308" s="28">
        <f aca="true" t="shared" si="47" ref="J308:J321">SUM(K308:L308)</f>
        <v>2</v>
      </c>
      <c r="K308" s="40">
        <v>2</v>
      </c>
      <c r="L308" s="40"/>
      <c r="M308" s="183" t="s">
        <v>328</v>
      </c>
      <c r="N308" s="198" t="s">
        <v>329</v>
      </c>
      <c r="O308" s="182"/>
    </row>
    <row r="309" spans="1:15" s="17" customFormat="1" ht="19.5" customHeight="1">
      <c r="A309" s="36"/>
      <c r="B309" s="39"/>
      <c r="C309" s="40" t="s">
        <v>26</v>
      </c>
      <c r="D309" s="36" t="s">
        <v>27</v>
      </c>
      <c r="E309" s="40">
        <f t="shared" si="45"/>
        <v>1</v>
      </c>
      <c r="F309" s="40">
        <f t="shared" si="46"/>
        <v>0</v>
      </c>
      <c r="G309" s="51"/>
      <c r="H309" s="51"/>
      <c r="I309" s="51"/>
      <c r="J309" s="28">
        <f t="shared" si="47"/>
        <v>1</v>
      </c>
      <c r="K309" s="51">
        <v>1</v>
      </c>
      <c r="L309" s="51"/>
      <c r="M309" s="183"/>
      <c r="N309" s="198"/>
      <c r="O309" s="182"/>
    </row>
    <row r="310" spans="1:15" s="17" customFormat="1" ht="19.5" customHeight="1">
      <c r="A310" s="36"/>
      <c r="B310" s="39"/>
      <c r="C310" s="40" t="s">
        <v>28</v>
      </c>
      <c r="D310" s="36" t="s">
        <v>27</v>
      </c>
      <c r="E310" s="40">
        <f t="shared" si="45"/>
        <v>0.2</v>
      </c>
      <c r="F310" s="40">
        <f t="shared" si="46"/>
        <v>0</v>
      </c>
      <c r="G310" s="51"/>
      <c r="H310" s="51"/>
      <c r="I310" s="51"/>
      <c r="J310" s="28">
        <f t="shared" si="47"/>
        <v>0.2</v>
      </c>
      <c r="K310" s="51">
        <v>0.2</v>
      </c>
      <c r="L310" s="40"/>
      <c r="M310" s="183"/>
      <c r="N310" s="198"/>
      <c r="O310" s="182"/>
    </row>
    <row r="311" spans="1:15" s="17" customFormat="1" ht="19.5" customHeight="1">
      <c r="A311" s="36"/>
      <c r="B311" s="39"/>
      <c r="C311" s="40" t="s">
        <v>29</v>
      </c>
      <c r="D311" s="36" t="s">
        <v>27</v>
      </c>
      <c r="E311" s="40">
        <f t="shared" si="45"/>
        <v>1.5</v>
      </c>
      <c r="F311" s="40">
        <f t="shared" si="46"/>
        <v>0</v>
      </c>
      <c r="G311" s="51"/>
      <c r="H311" s="51"/>
      <c r="I311" s="51"/>
      <c r="J311" s="28">
        <f t="shared" si="47"/>
        <v>1.5</v>
      </c>
      <c r="K311" s="51">
        <v>1.5</v>
      </c>
      <c r="L311" s="51"/>
      <c r="M311" s="183"/>
      <c r="N311" s="198"/>
      <c r="O311" s="197"/>
    </row>
    <row r="312" spans="1:15" s="17" customFormat="1" ht="19.5" customHeight="1">
      <c r="A312" s="36"/>
      <c r="B312" s="39"/>
      <c r="C312" s="40" t="s">
        <v>30</v>
      </c>
      <c r="D312" s="36" t="s">
        <v>27</v>
      </c>
      <c r="E312" s="40">
        <f t="shared" si="45"/>
        <v>0.1</v>
      </c>
      <c r="F312" s="40">
        <f t="shared" si="46"/>
        <v>0</v>
      </c>
      <c r="G312" s="51"/>
      <c r="H312" s="51"/>
      <c r="I312" s="51"/>
      <c r="J312" s="28">
        <f t="shared" si="47"/>
        <v>0.1</v>
      </c>
      <c r="K312" s="51">
        <v>0.1</v>
      </c>
      <c r="L312" s="51"/>
      <c r="M312" s="183"/>
      <c r="N312" s="198"/>
      <c r="O312" s="197"/>
    </row>
    <row r="313" spans="1:15" s="17" customFormat="1" ht="19.5" customHeight="1">
      <c r="A313" s="36"/>
      <c r="B313" s="39"/>
      <c r="C313" s="40" t="s">
        <v>31</v>
      </c>
      <c r="D313" s="36" t="s">
        <v>27</v>
      </c>
      <c r="E313" s="40">
        <f t="shared" si="45"/>
        <v>0.1</v>
      </c>
      <c r="F313" s="40">
        <f t="shared" si="46"/>
        <v>0</v>
      </c>
      <c r="G313" s="51"/>
      <c r="H313" s="51"/>
      <c r="I313" s="51"/>
      <c r="J313" s="28">
        <f t="shared" si="47"/>
        <v>0.1</v>
      </c>
      <c r="K313" s="51">
        <v>0.1</v>
      </c>
      <c r="L313" s="51"/>
      <c r="M313" s="183"/>
      <c r="N313" s="198"/>
      <c r="O313" s="197"/>
    </row>
    <row r="314" spans="1:15" s="17" customFormat="1" ht="19.5" customHeight="1">
      <c r="A314" s="36"/>
      <c r="B314" s="39"/>
      <c r="C314" s="40" t="s">
        <v>32</v>
      </c>
      <c r="D314" s="36" t="s">
        <v>27</v>
      </c>
      <c r="E314" s="40">
        <f t="shared" si="45"/>
        <v>0.1</v>
      </c>
      <c r="F314" s="40">
        <f t="shared" si="46"/>
        <v>0</v>
      </c>
      <c r="G314" s="51"/>
      <c r="H314" s="51"/>
      <c r="I314" s="51"/>
      <c r="J314" s="28">
        <f t="shared" si="47"/>
        <v>0.1</v>
      </c>
      <c r="K314" s="51">
        <v>0.1</v>
      </c>
      <c r="L314" s="51"/>
      <c r="M314" s="183"/>
      <c r="N314" s="198"/>
      <c r="O314" s="197"/>
    </row>
    <row r="315" spans="1:15" s="17" customFormat="1" ht="19.5" customHeight="1">
      <c r="A315" s="36"/>
      <c r="B315" s="39"/>
      <c r="C315" s="40" t="s">
        <v>33</v>
      </c>
      <c r="D315" s="36" t="s">
        <v>27</v>
      </c>
      <c r="E315" s="40">
        <f t="shared" si="45"/>
        <v>5</v>
      </c>
      <c r="F315" s="40">
        <f t="shared" si="46"/>
        <v>0</v>
      </c>
      <c r="G315" s="51"/>
      <c r="H315" s="51">
        <v>0</v>
      </c>
      <c r="I315" s="51"/>
      <c r="J315" s="28">
        <f t="shared" si="47"/>
        <v>5</v>
      </c>
      <c r="K315" s="51">
        <v>0</v>
      </c>
      <c r="L315" s="51">
        <v>5</v>
      </c>
      <c r="M315" s="183"/>
      <c r="N315" s="198"/>
      <c r="O315" s="199"/>
    </row>
    <row r="316" spans="1:15" s="17" customFormat="1" ht="19.5" customHeight="1">
      <c r="A316" s="36"/>
      <c r="B316" s="39"/>
      <c r="C316" s="40" t="s">
        <v>34</v>
      </c>
      <c r="D316" s="36" t="s">
        <v>27</v>
      </c>
      <c r="E316" s="40">
        <f t="shared" si="45"/>
        <v>215</v>
      </c>
      <c r="F316" s="40">
        <f t="shared" si="46"/>
        <v>60</v>
      </c>
      <c r="G316" s="51"/>
      <c r="H316" s="51">
        <v>60</v>
      </c>
      <c r="I316" s="51"/>
      <c r="J316" s="28">
        <f t="shared" si="47"/>
        <v>155</v>
      </c>
      <c r="K316" s="51">
        <v>75</v>
      </c>
      <c r="L316" s="51">
        <v>80</v>
      </c>
      <c r="M316" s="183"/>
      <c r="N316" s="198"/>
      <c r="O316" s="199"/>
    </row>
    <row r="317" spans="1:15" s="17" customFormat="1" ht="19.5" customHeight="1">
      <c r="A317" s="36"/>
      <c r="B317" s="39"/>
      <c r="C317" s="40" t="s">
        <v>35</v>
      </c>
      <c r="D317" s="36" t="s">
        <v>27</v>
      </c>
      <c r="E317" s="40">
        <f t="shared" si="45"/>
        <v>2</v>
      </c>
      <c r="F317" s="40">
        <f t="shared" si="46"/>
        <v>0</v>
      </c>
      <c r="G317" s="51"/>
      <c r="H317" s="51">
        <v>0</v>
      </c>
      <c r="I317" s="51"/>
      <c r="J317" s="28">
        <f t="shared" si="47"/>
        <v>2</v>
      </c>
      <c r="K317" s="51">
        <v>2</v>
      </c>
      <c r="L317" s="51">
        <v>0</v>
      </c>
      <c r="M317" s="183"/>
      <c r="N317" s="198"/>
      <c r="O317" s="199"/>
    </row>
    <row r="318" spans="1:15" s="17" customFormat="1" ht="19.5" customHeight="1">
      <c r="A318" s="36"/>
      <c r="B318" s="39"/>
      <c r="C318" s="40" t="s">
        <v>36</v>
      </c>
      <c r="D318" s="36" t="s">
        <v>27</v>
      </c>
      <c r="E318" s="40">
        <f t="shared" si="45"/>
        <v>9</v>
      </c>
      <c r="F318" s="40">
        <f t="shared" si="46"/>
        <v>4</v>
      </c>
      <c r="G318" s="51"/>
      <c r="H318" s="51">
        <v>4</v>
      </c>
      <c r="I318" s="40"/>
      <c r="J318" s="28">
        <f t="shared" si="47"/>
        <v>5</v>
      </c>
      <c r="K318" s="51">
        <v>5</v>
      </c>
      <c r="L318" s="51">
        <v>0</v>
      </c>
      <c r="M318" s="183"/>
      <c r="N318" s="198"/>
      <c r="O318" s="199"/>
    </row>
    <row r="319" spans="1:15" s="6" customFormat="1" ht="19.5" customHeight="1">
      <c r="A319" s="36"/>
      <c r="B319" s="39" t="s">
        <v>330</v>
      </c>
      <c r="C319" s="28" t="s">
        <v>20</v>
      </c>
      <c r="D319" s="36"/>
      <c r="E319" s="28">
        <f t="shared" si="45"/>
        <v>328.31999999999994</v>
      </c>
      <c r="F319" s="28">
        <f t="shared" si="46"/>
        <v>158.67</v>
      </c>
      <c r="G319" s="40">
        <f>SUM(G320:G321)</f>
        <v>158.67</v>
      </c>
      <c r="H319" s="40">
        <f>SUM(H320:H321)</f>
        <v>0</v>
      </c>
      <c r="I319" s="40">
        <f>SUM(I320:I321)</f>
        <v>0</v>
      </c>
      <c r="J319" s="28">
        <f t="shared" si="47"/>
        <v>169.64999999999998</v>
      </c>
      <c r="K319" s="40">
        <f>SUM(K320:K321)</f>
        <v>169.64999999999998</v>
      </c>
      <c r="L319" s="40">
        <f>SUM(L320:L321)</f>
        <v>0</v>
      </c>
      <c r="M319" s="36"/>
      <c r="N319" s="131"/>
      <c r="O319" s="40"/>
    </row>
    <row r="320" spans="1:15" s="8" customFormat="1" ht="19.5" customHeight="1">
      <c r="A320" s="36"/>
      <c r="B320" s="39"/>
      <c r="C320" s="40" t="s">
        <v>33</v>
      </c>
      <c r="D320" s="36" t="s">
        <v>27</v>
      </c>
      <c r="E320" s="28">
        <f t="shared" si="45"/>
        <v>15.549999999999999</v>
      </c>
      <c r="F320" s="28">
        <f t="shared" si="46"/>
        <v>0.6</v>
      </c>
      <c r="G320" s="40">
        <v>0.6</v>
      </c>
      <c r="H320" s="40"/>
      <c r="I320" s="40"/>
      <c r="J320" s="28">
        <f t="shared" si="47"/>
        <v>14.95</v>
      </c>
      <c r="K320" s="40">
        <v>14.95</v>
      </c>
      <c r="L320" s="40"/>
      <c r="M320" s="41" t="s">
        <v>331</v>
      </c>
      <c r="N320" s="168" t="s">
        <v>332</v>
      </c>
      <c r="O320" s="64"/>
    </row>
    <row r="321" spans="1:15" s="8" customFormat="1" ht="19.5" customHeight="1">
      <c r="A321" s="36"/>
      <c r="B321" s="39"/>
      <c r="C321" s="40" t="s">
        <v>34</v>
      </c>
      <c r="D321" s="36" t="s">
        <v>27</v>
      </c>
      <c r="E321" s="28">
        <f t="shared" si="45"/>
        <v>312.77</v>
      </c>
      <c r="F321" s="28">
        <f t="shared" si="46"/>
        <v>158.07</v>
      </c>
      <c r="G321" s="40">
        <v>158.07</v>
      </c>
      <c r="H321" s="40"/>
      <c r="I321" s="40"/>
      <c r="J321" s="28">
        <f t="shared" si="47"/>
        <v>154.7</v>
      </c>
      <c r="K321" s="40">
        <v>154.7</v>
      </c>
      <c r="L321" s="40"/>
      <c r="M321" s="38"/>
      <c r="N321" s="62"/>
      <c r="O321" s="35"/>
    </row>
    <row r="322" spans="2:14" ht="104.25" customHeight="1">
      <c r="B322" s="200" t="s">
        <v>333</v>
      </c>
      <c r="C322" s="200"/>
      <c r="D322" s="201"/>
      <c r="E322" s="200"/>
      <c r="F322" s="200"/>
      <c r="G322" s="200"/>
      <c r="H322" s="200"/>
      <c r="I322" s="200"/>
      <c r="J322" s="200"/>
      <c r="K322" s="200"/>
      <c r="L322" s="200"/>
      <c r="M322" s="201"/>
      <c r="N322" s="200"/>
    </row>
  </sheetData>
  <sheetProtection/>
  <mergeCells count="341">
    <mergeCell ref="A1:B1"/>
    <mergeCell ref="B2:O2"/>
    <mergeCell ref="A3:O3"/>
    <mergeCell ref="E4:L4"/>
    <mergeCell ref="F5:I5"/>
    <mergeCell ref="J5:L5"/>
    <mergeCell ref="A8:B8"/>
    <mergeCell ref="B322:N322"/>
    <mergeCell ref="A4:A6"/>
    <mergeCell ref="A9:A34"/>
    <mergeCell ref="A35:A57"/>
    <mergeCell ref="A58:A73"/>
    <mergeCell ref="A74:A97"/>
    <mergeCell ref="A98:A100"/>
    <mergeCell ref="A101:A104"/>
    <mergeCell ref="A105:A109"/>
    <mergeCell ref="A110:A113"/>
    <mergeCell ref="A114:A134"/>
    <mergeCell ref="A135:A159"/>
    <mergeCell ref="A160:A171"/>
    <mergeCell ref="A172:A276"/>
    <mergeCell ref="A277:A284"/>
    <mergeCell ref="A285:A288"/>
    <mergeCell ref="A289:A321"/>
    <mergeCell ref="B4:B6"/>
    <mergeCell ref="B10:B20"/>
    <mergeCell ref="B21:B23"/>
    <mergeCell ref="B25:B32"/>
    <mergeCell ref="B33:B34"/>
    <mergeCell ref="B37:B40"/>
    <mergeCell ref="B41:B47"/>
    <mergeCell ref="B48:B52"/>
    <mergeCell ref="B53:B55"/>
    <mergeCell ref="B56:B57"/>
    <mergeCell ref="B59:B60"/>
    <mergeCell ref="B61:B63"/>
    <mergeCell ref="B66:B69"/>
    <mergeCell ref="B70:B73"/>
    <mergeCell ref="B75:B78"/>
    <mergeCell ref="B79:B80"/>
    <mergeCell ref="B81:B82"/>
    <mergeCell ref="B83:B84"/>
    <mergeCell ref="B85:B87"/>
    <mergeCell ref="B88:B89"/>
    <mergeCell ref="B90:B91"/>
    <mergeCell ref="B92:B93"/>
    <mergeCell ref="B99:B100"/>
    <mergeCell ref="B103:B104"/>
    <mergeCell ref="B106:B107"/>
    <mergeCell ref="B108:B109"/>
    <mergeCell ref="B112:B113"/>
    <mergeCell ref="B115:B116"/>
    <mergeCell ref="B117:B118"/>
    <mergeCell ref="B119:B124"/>
    <mergeCell ref="B125:B128"/>
    <mergeCell ref="B129:B130"/>
    <mergeCell ref="B131:B133"/>
    <mergeCell ref="B136:B137"/>
    <mergeCell ref="B138:B139"/>
    <mergeCell ref="B141:B142"/>
    <mergeCell ref="B143:B144"/>
    <mergeCell ref="B145:B146"/>
    <mergeCell ref="B161:B162"/>
    <mergeCell ref="B163:B164"/>
    <mergeCell ref="B166:B167"/>
    <mergeCell ref="B168:B169"/>
    <mergeCell ref="B170:B171"/>
    <mergeCell ref="B174:B175"/>
    <mergeCell ref="B176:B178"/>
    <mergeCell ref="B179:B181"/>
    <mergeCell ref="B182:B184"/>
    <mergeCell ref="B185:B186"/>
    <mergeCell ref="B187:B190"/>
    <mergeCell ref="B191:B192"/>
    <mergeCell ref="B193:B194"/>
    <mergeCell ref="B195:B196"/>
    <mergeCell ref="B198:B199"/>
    <mergeCell ref="B200:B204"/>
    <mergeCell ref="B205:B206"/>
    <mergeCell ref="B207:B218"/>
    <mergeCell ref="B219:B223"/>
    <mergeCell ref="B224:B226"/>
    <mergeCell ref="B227:B231"/>
    <mergeCell ref="B232:B233"/>
    <mergeCell ref="B234:B237"/>
    <mergeCell ref="B238:B239"/>
    <mergeCell ref="B240:B246"/>
    <mergeCell ref="B247:B248"/>
    <mergeCell ref="B249:B250"/>
    <mergeCell ref="B251:B252"/>
    <mergeCell ref="B254:B256"/>
    <mergeCell ref="B259:B260"/>
    <mergeCell ref="B261:B263"/>
    <mergeCell ref="B264:B265"/>
    <mergeCell ref="B266:B267"/>
    <mergeCell ref="B268:B269"/>
    <mergeCell ref="B274:B275"/>
    <mergeCell ref="B279:B280"/>
    <mergeCell ref="B281:B282"/>
    <mergeCell ref="B283:B284"/>
    <mergeCell ref="B286:B287"/>
    <mergeCell ref="B290:B292"/>
    <mergeCell ref="B293:B295"/>
    <mergeCell ref="B296:B298"/>
    <mergeCell ref="B302:B305"/>
    <mergeCell ref="B307:B318"/>
    <mergeCell ref="B319:B321"/>
    <mergeCell ref="C4:C6"/>
    <mergeCell ref="D4:D6"/>
    <mergeCell ref="E5:E6"/>
    <mergeCell ref="M4:M6"/>
    <mergeCell ref="M10:M20"/>
    <mergeCell ref="M21:M23"/>
    <mergeCell ref="M25:M32"/>
    <mergeCell ref="M33:M34"/>
    <mergeCell ref="M37:M40"/>
    <mergeCell ref="M41:M47"/>
    <mergeCell ref="M48:M52"/>
    <mergeCell ref="M53:M55"/>
    <mergeCell ref="M56:M57"/>
    <mergeCell ref="M59:M60"/>
    <mergeCell ref="M61:M63"/>
    <mergeCell ref="M66:M69"/>
    <mergeCell ref="M70:M73"/>
    <mergeCell ref="M75:M78"/>
    <mergeCell ref="M79:M80"/>
    <mergeCell ref="M81:M82"/>
    <mergeCell ref="M83:M84"/>
    <mergeCell ref="M85:M87"/>
    <mergeCell ref="M88:M89"/>
    <mergeCell ref="M90:M91"/>
    <mergeCell ref="M92:M93"/>
    <mergeCell ref="M99:M100"/>
    <mergeCell ref="M103:M104"/>
    <mergeCell ref="M106:M107"/>
    <mergeCell ref="M108:M109"/>
    <mergeCell ref="M112:M113"/>
    <mergeCell ref="M115:M116"/>
    <mergeCell ref="M117:M118"/>
    <mergeCell ref="M119:M124"/>
    <mergeCell ref="M125:M128"/>
    <mergeCell ref="M129:M130"/>
    <mergeCell ref="M131:M133"/>
    <mergeCell ref="M136:M137"/>
    <mergeCell ref="M138:M139"/>
    <mergeCell ref="M141:M142"/>
    <mergeCell ref="M143:M144"/>
    <mergeCell ref="M145:M146"/>
    <mergeCell ref="M161:M162"/>
    <mergeCell ref="M163:M164"/>
    <mergeCell ref="M166:M167"/>
    <mergeCell ref="M168:M169"/>
    <mergeCell ref="M170:M171"/>
    <mergeCell ref="M174:M175"/>
    <mergeCell ref="M176:M178"/>
    <mergeCell ref="M179:M181"/>
    <mergeCell ref="M182:M184"/>
    <mergeCell ref="M185:M186"/>
    <mergeCell ref="M187:M190"/>
    <mergeCell ref="M191:M192"/>
    <mergeCell ref="M195:M196"/>
    <mergeCell ref="M198:M199"/>
    <mergeCell ref="M200:M204"/>
    <mergeCell ref="M205:M206"/>
    <mergeCell ref="M207:M218"/>
    <mergeCell ref="M219:M223"/>
    <mergeCell ref="M224:M226"/>
    <mergeCell ref="M227:M231"/>
    <mergeCell ref="M232:M233"/>
    <mergeCell ref="M234:M237"/>
    <mergeCell ref="M238:M239"/>
    <mergeCell ref="M240:M246"/>
    <mergeCell ref="M247:M248"/>
    <mergeCell ref="M249:M250"/>
    <mergeCell ref="M251:M252"/>
    <mergeCell ref="M254:M256"/>
    <mergeCell ref="M259:M260"/>
    <mergeCell ref="M261:M263"/>
    <mergeCell ref="M264:M265"/>
    <mergeCell ref="M266:M267"/>
    <mergeCell ref="M268:M269"/>
    <mergeCell ref="M274:M275"/>
    <mergeCell ref="M279:M280"/>
    <mergeCell ref="M281:M282"/>
    <mergeCell ref="M283:M284"/>
    <mergeCell ref="M286:M287"/>
    <mergeCell ref="M291:M292"/>
    <mergeCell ref="M294:M295"/>
    <mergeCell ref="M296:M298"/>
    <mergeCell ref="M302:M305"/>
    <mergeCell ref="M308:M318"/>
    <mergeCell ref="M320:M321"/>
    <mergeCell ref="N4:N6"/>
    <mergeCell ref="N10:N20"/>
    <mergeCell ref="N21:N23"/>
    <mergeCell ref="N25:N32"/>
    <mergeCell ref="N33:N34"/>
    <mergeCell ref="N37:N40"/>
    <mergeCell ref="N41:N47"/>
    <mergeCell ref="N48:N52"/>
    <mergeCell ref="N53:N55"/>
    <mergeCell ref="N56:N57"/>
    <mergeCell ref="N59:N60"/>
    <mergeCell ref="N61:N63"/>
    <mergeCell ref="N66:N69"/>
    <mergeCell ref="N70:N73"/>
    <mergeCell ref="N75:N78"/>
    <mergeCell ref="N79:N80"/>
    <mergeCell ref="N81:N82"/>
    <mergeCell ref="N83:N84"/>
    <mergeCell ref="N85:N87"/>
    <mergeCell ref="N88:N89"/>
    <mergeCell ref="N90:N91"/>
    <mergeCell ref="N92:N93"/>
    <mergeCell ref="N99:N100"/>
    <mergeCell ref="N103:N104"/>
    <mergeCell ref="N106:N107"/>
    <mergeCell ref="N108:N109"/>
    <mergeCell ref="N112:N113"/>
    <mergeCell ref="N115:N116"/>
    <mergeCell ref="N117:N118"/>
    <mergeCell ref="N119:N124"/>
    <mergeCell ref="N125:N128"/>
    <mergeCell ref="N129:N130"/>
    <mergeCell ref="N131:N133"/>
    <mergeCell ref="N136:N137"/>
    <mergeCell ref="N138:N139"/>
    <mergeCell ref="N141:N142"/>
    <mergeCell ref="N143:N144"/>
    <mergeCell ref="N145:N146"/>
    <mergeCell ref="N161:N162"/>
    <mergeCell ref="N163:N164"/>
    <mergeCell ref="N166:N167"/>
    <mergeCell ref="N168:N169"/>
    <mergeCell ref="N170:N171"/>
    <mergeCell ref="N174:N175"/>
    <mergeCell ref="N176:N178"/>
    <mergeCell ref="N179:N181"/>
    <mergeCell ref="N182:N184"/>
    <mergeCell ref="N185:N186"/>
    <mergeCell ref="N187:N190"/>
    <mergeCell ref="N191:N192"/>
    <mergeCell ref="N195:N196"/>
    <mergeCell ref="N198:N199"/>
    <mergeCell ref="N200:N204"/>
    <mergeCell ref="N205:N206"/>
    <mergeCell ref="N207:N218"/>
    <mergeCell ref="N219:N223"/>
    <mergeCell ref="N224:N226"/>
    <mergeCell ref="N227:N231"/>
    <mergeCell ref="N232:N233"/>
    <mergeCell ref="N234:N237"/>
    <mergeCell ref="N238:N239"/>
    <mergeCell ref="N240:N246"/>
    <mergeCell ref="N247:N248"/>
    <mergeCell ref="N249:N250"/>
    <mergeCell ref="N251:N252"/>
    <mergeCell ref="N254:N256"/>
    <mergeCell ref="N259:N260"/>
    <mergeCell ref="N261:N263"/>
    <mergeCell ref="N264:N265"/>
    <mergeCell ref="N266:N267"/>
    <mergeCell ref="N268:N269"/>
    <mergeCell ref="N274:N275"/>
    <mergeCell ref="N279:N280"/>
    <mergeCell ref="N281:N282"/>
    <mergeCell ref="N283:N284"/>
    <mergeCell ref="N286:N287"/>
    <mergeCell ref="N291:N292"/>
    <mergeCell ref="N294:N295"/>
    <mergeCell ref="N296:N298"/>
    <mergeCell ref="N302:N305"/>
    <mergeCell ref="N308:N318"/>
    <mergeCell ref="N320:N321"/>
    <mergeCell ref="O4:O6"/>
    <mergeCell ref="O10:O20"/>
    <mergeCell ref="O21:O23"/>
    <mergeCell ref="O25:O32"/>
    <mergeCell ref="O33:O34"/>
    <mergeCell ref="O75:O78"/>
    <mergeCell ref="O79:O80"/>
    <mergeCell ref="O81:O82"/>
    <mergeCell ref="O83:O84"/>
    <mergeCell ref="O85:O87"/>
    <mergeCell ref="O88:O89"/>
    <mergeCell ref="O90:O91"/>
    <mergeCell ref="O92:O93"/>
    <mergeCell ref="O99:O100"/>
    <mergeCell ref="O112:O113"/>
    <mergeCell ref="O115:O116"/>
    <mergeCell ref="O117:O118"/>
    <mergeCell ref="O119:O124"/>
    <mergeCell ref="O125:O128"/>
    <mergeCell ref="O129:O130"/>
    <mergeCell ref="O131:O133"/>
    <mergeCell ref="O136:O137"/>
    <mergeCell ref="O138:O139"/>
    <mergeCell ref="O141:O142"/>
    <mergeCell ref="O143:O144"/>
    <mergeCell ref="O145:O146"/>
    <mergeCell ref="O161:O162"/>
    <mergeCell ref="O163:O164"/>
    <mergeCell ref="O166:O167"/>
    <mergeCell ref="O168:O169"/>
    <mergeCell ref="O170:O171"/>
    <mergeCell ref="O174:O175"/>
    <mergeCell ref="O176:O178"/>
    <mergeCell ref="O179:O181"/>
    <mergeCell ref="O182:O184"/>
    <mergeCell ref="O185:O186"/>
    <mergeCell ref="O187:O190"/>
    <mergeCell ref="O191:O192"/>
    <mergeCell ref="O195:O196"/>
    <mergeCell ref="O198:O199"/>
    <mergeCell ref="O200:O204"/>
    <mergeCell ref="O205:O206"/>
    <mergeCell ref="O207:O218"/>
    <mergeCell ref="O219:O223"/>
    <mergeCell ref="O224:O226"/>
    <mergeCell ref="O227:O231"/>
    <mergeCell ref="O232:O233"/>
    <mergeCell ref="O234:O237"/>
    <mergeCell ref="O238:O239"/>
    <mergeCell ref="O240:O246"/>
    <mergeCell ref="O247:O248"/>
    <mergeCell ref="O249:O250"/>
    <mergeCell ref="O251:O252"/>
    <mergeCell ref="O254:O256"/>
    <mergeCell ref="O259:O260"/>
    <mergeCell ref="O261:O263"/>
    <mergeCell ref="O264:O265"/>
    <mergeCell ref="O266:O267"/>
    <mergeCell ref="O268:O269"/>
    <mergeCell ref="O274:O275"/>
    <mergeCell ref="O279:O280"/>
    <mergeCell ref="O281:O282"/>
    <mergeCell ref="O283:O284"/>
    <mergeCell ref="O291:O292"/>
    <mergeCell ref="O294:O295"/>
    <mergeCell ref="O296:O298"/>
    <mergeCell ref="O320:O321"/>
  </mergeCells>
  <printOptions/>
  <pageMargins left="0.3937007874015748" right="0.15748031496062992" top="0.7480314960629921" bottom="0.5118110236220472" header="0.5118110236220472" footer="0.1968503937007874"/>
  <pageSetup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徐海华</cp:lastModifiedBy>
  <cp:lastPrinted>2022-04-27T16:29:17Z</cp:lastPrinted>
  <dcterms:created xsi:type="dcterms:W3CDTF">1997-01-14T09:32:42Z</dcterms:created>
  <dcterms:modified xsi:type="dcterms:W3CDTF">2023-02-27T16:18:44Z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